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595" activeTab="4"/>
  </bookViews>
  <sheets>
    <sheet name="Лист1" sheetId="1" r:id="rId1"/>
    <sheet name="Лист2" sheetId="2" r:id="rId2"/>
    <sheet name="Лист4" sheetId="3" r:id="rId3"/>
    <sheet name="Лист5" sheetId="4" r:id="rId4"/>
    <sheet name="Лист3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<sst xmlns="http://schemas.openxmlformats.org/spreadsheetml/2006/main" count="1415" uniqueCount="349">
  <si>
    <t xml:space="preserve">2. Показатели финансового состояния учреждения </t>
  </si>
  <si>
    <t>Наименование показателя</t>
  </si>
  <si>
    <t>Сумма</t>
  </si>
  <si>
    <t>1. Нефинансовые активы,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</si>
  <si>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</si>
  <si>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</si>
  <si>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</si>
  <si>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</si>
  <si>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в том числе:</t>
  </si>
  <si>
    <t>1.3. Остаточная стоимость всего:</t>
  </si>
  <si>
    <t>2. Финансовые активы, всего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</si>
  <si>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</si>
  <si>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</si>
  <si>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</si>
  <si>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</si>
  <si>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</si>
  <si>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</si>
  <si>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</si>
  <si>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</si>
  <si>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</si>
  <si>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</si>
  <si>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запасов,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</si>
  <si>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</si>
  <si>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</si>
  <si>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</si>
  <si>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</si>
  <si>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</si>
  <si>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</si>
  <si>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</si>
  <si>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</si>
  <si>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</si>
  <si>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</si>
  <si>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</si>
  <si>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</si>
  <si>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r>
      <t xml:space="preserve">III. </t>
    </r>
    <r>
      <rPr>
        <sz val="11"/>
        <rFont val="Times New Roman"/>
        <family val="1"/>
      </rPr>
      <t>Обязательства, всего</t>
    </r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</si>
  <si>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</si>
  <si>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</si>
  <si>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</si>
  <si>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</si>
  <si>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</si>
  <si>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</si>
  <si>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</si>
  <si>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</si>
  <si>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</si>
  <si>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</si>
  <si>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</si>
  <si>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</si>
  <si>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</si>
  <si>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</si>
  <si>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</si>
  <si>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</si>
  <si>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</si>
  <si>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</si>
  <si>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</si>
  <si>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</si>
  <si>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</si>
  <si>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</si>
  <si>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</si>
  <si>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</si>
  <si>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</si>
  <si>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3.3.12. по платежам в бюджет</t>
  </si>
  <si>
    <t>3.3.13. по прочим расчетам с кредиторами</t>
  </si>
  <si>
    <t xml:space="preserve">Раздел III.  </t>
  </si>
  <si>
    <t>3.1. Сводный план  по поступлениям и выплатам учреждения</t>
  </si>
  <si>
    <t>наименование учреждения</t>
  </si>
  <si>
    <t>Ед .изм.  руб.коп.</t>
  </si>
  <si>
    <t>N</t>
  </si>
  <si>
    <t>Код по КОСГУ</t>
  </si>
  <si>
    <t>ВСЕГО, сумма по всем источникам</t>
  </si>
  <si>
    <t xml:space="preserve">Субсидии/ выплаты из бюджета </t>
  </si>
  <si>
    <t>в том числе</t>
  </si>
  <si>
    <t>Поступления/ выплаты за счет приносящей доход деятельности</t>
  </si>
  <si>
    <t>Субсидии на выполнение муниципального задания</t>
  </si>
  <si>
    <t>Субсидии на иные цели</t>
  </si>
  <si>
    <t>бюджетные инвестиции, приобретение,  ремонты и прочие</t>
  </si>
  <si>
    <t>на выполнение целевых программ</t>
  </si>
  <si>
    <t>на выполнение мероприятий</t>
  </si>
  <si>
    <t>на прочие цели</t>
  </si>
  <si>
    <t>за счет доходов от оказания услуг по основной деятельности</t>
  </si>
  <si>
    <t>за счет доходов от  иных видов деятельности</t>
  </si>
  <si>
    <t>за счет доходов от аренды муниципального имущества</t>
  </si>
  <si>
    <t>Прочие безвозмездные поступления (целевые средства, пожертвования и т.д.)</t>
  </si>
  <si>
    <t>Аналитический код субсидии / КБК доходов</t>
  </si>
  <si>
    <t>I.</t>
  </si>
  <si>
    <t>Остаток средств на начало  года</t>
  </si>
  <si>
    <t>II.</t>
  </si>
  <si>
    <t>Поступления, всего:</t>
  </si>
  <si>
    <t>III.</t>
  </si>
  <si>
    <t>Выплаты (кассовый расход), всего:</t>
  </si>
  <si>
    <t>3.1.</t>
  </si>
  <si>
    <t>Оплата труда и  начисления и выплаты по оплате труда, всего</t>
  </si>
  <si>
    <t>3.1.1.</t>
  </si>
  <si>
    <t>Заработная плата</t>
  </si>
  <si>
    <t>3.1.2.</t>
  </si>
  <si>
    <t>Прочие выплаты</t>
  </si>
  <si>
    <t>3.1.3.</t>
  </si>
  <si>
    <t xml:space="preserve">Начисления на выплаты по оплате труда </t>
  </si>
  <si>
    <t>3.2.</t>
  </si>
  <si>
    <t>Оплата работ, услуг, всего</t>
  </si>
  <si>
    <t>3.2.1.</t>
  </si>
  <si>
    <t>Услуги связи</t>
  </si>
  <si>
    <t>3.2.2.</t>
  </si>
  <si>
    <t>Транспортные услуги</t>
  </si>
  <si>
    <t>3.2.3.</t>
  </si>
  <si>
    <t>Коммунальные услуги, всего:</t>
  </si>
  <si>
    <t>Электроэнергия</t>
  </si>
  <si>
    <t>Теплоэнергия</t>
  </si>
  <si>
    <t>Оплата потребления газа</t>
  </si>
  <si>
    <t>Оплата водоснабжения помещений</t>
  </si>
  <si>
    <t>Остальные расходы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</si>
  <si>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</si>
  <si>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</si>
  <si>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</si>
  <si>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</si>
  <si>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3.2.5.1</t>
  </si>
  <si>
    <t>Текущий ремонт зданий, сооружений</t>
  </si>
  <si>
    <t>3.2.5.2</t>
  </si>
  <si>
    <t>Капитальный ремонт зданий, сооружений</t>
  </si>
  <si>
    <t>3.2.5.3</t>
  </si>
  <si>
    <t>Прочие расходы по содержанию имущества</t>
  </si>
  <si>
    <t>3.2.6.</t>
  </si>
  <si>
    <t>Прочие работы, услуги</t>
  </si>
  <si>
    <t>3.2.6.1</t>
  </si>
  <si>
    <t>Охрана (ведомственная и вневедомственная)</t>
  </si>
  <si>
    <t>3.2.6.2</t>
  </si>
  <si>
    <t>Подписка</t>
  </si>
  <si>
    <t>3.2.6.3</t>
  </si>
  <si>
    <t xml:space="preserve">Остальные расходы </t>
  </si>
  <si>
    <t>3.3.</t>
  </si>
  <si>
    <t>Безвозмездные перечисления организациям, всего</t>
  </si>
  <si>
    <t>3.3.1.</t>
  </si>
  <si>
    <t>Безвозмездные перечисления государственным, муниципальным организациям</t>
  </si>
  <si>
    <t>3.4.</t>
  </si>
  <si>
    <t>Социальное    обеспечение, всего:</t>
  </si>
  <si>
    <t>3.4.1.</t>
  </si>
  <si>
    <t xml:space="preserve">Пособия по социальной помощи населению </t>
  </si>
  <si>
    <t>3.5.</t>
  </si>
  <si>
    <t>Прочие расходы</t>
  </si>
  <si>
    <t>3.6.</t>
  </si>
  <si>
    <t>Поступление нефинансовых активов, всего:</t>
  </si>
  <si>
    <t>Увеличение стоимости основных средств</t>
  </si>
  <si>
    <t>3.6.1.1.</t>
  </si>
  <si>
    <t>Увеличение стоимости оборудования</t>
  </si>
  <si>
    <t>3.6.1.2.</t>
  </si>
  <si>
    <t>Увеличение стоимости прочих основных средств</t>
  </si>
  <si>
    <t>3.7.</t>
  </si>
  <si>
    <t>Увеличение стоимости нематериальных активов</t>
  </si>
  <si>
    <t>3.8.</t>
  </si>
  <si>
    <t>Увеличение стоимости непроизводственных активов</t>
  </si>
  <si>
    <t>3.9.</t>
  </si>
  <si>
    <t>Увеличение стоимости материальных запасов</t>
  </si>
  <si>
    <t>3.9.1.</t>
  </si>
  <si>
    <t>Приобретение продуктов питания</t>
  </si>
  <si>
    <t>3.9.2.</t>
  </si>
  <si>
    <t>ГСМ</t>
  </si>
  <si>
    <t>Мягкий инвентарь</t>
  </si>
  <si>
    <t>Поступление финансовых активов, всего:</t>
  </si>
  <si>
    <t>3.10.1.</t>
  </si>
  <si>
    <t>Увеличение стоимости ценных бумаг, кроме акций и иных форм участия в капитале</t>
  </si>
  <si>
    <t>3.10.2.</t>
  </si>
  <si>
    <t>Увеличение стоимости акций и иных форм участия в капитале</t>
  </si>
  <si>
    <t>IV.</t>
  </si>
  <si>
    <t>Планируемый остаток средств на конец  года</t>
  </si>
  <si>
    <t>Х</t>
  </si>
  <si>
    <t>V.</t>
  </si>
  <si>
    <t>Справочно:</t>
  </si>
  <si>
    <t>5.1.</t>
  </si>
  <si>
    <t>Объем публичных обязательств, всего</t>
  </si>
  <si>
    <t xml:space="preserve">Руководитель муниципального учреждения </t>
  </si>
  <si>
    <t>Главный бухгалтер муниципального учреждения</t>
  </si>
  <si>
    <t xml:space="preserve">Исполнитель  </t>
  </si>
  <si>
    <t>Согласовано (ответственный работник департамента)*</t>
  </si>
  <si>
    <t>*в случае утверждения документа руководителем департаментом образования</t>
  </si>
  <si>
    <t>3.2. П Л А Н</t>
  </si>
  <si>
    <t xml:space="preserve">поступлений и выплат за счет субсидии на выполнение муниципального задания </t>
  </si>
  <si>
    <t>Ед. изм. руб.коп.</t>
  </si>
  <si>
    <t>Бюджетная классификация</t>
  </si>
  <si>
    <t>Субсидии/ выплаты из бюджета на выполнение муниципального задания</t>
  </si>
  <si>
    <t>Ведомство</t>
  </si>
  <si>
    <t>Раздел, подраздел</t>
  </si>
  <si>
    <t xml:space="preserve">Целевая статья </t>
  </si>
  <si>
    <t>Вид расходов</t>
  </si>
  <si>
    <t>Подвид расходов</t>
  </si>
  <si>
    <t>Код  по КОСГУ</t>
  </si>
  <si>
    <t>затраты на содержание имущества</t>
  </si>
  <si>
    <t>затраты на выполнение услуги</t>
  </si>
  <si>
    <t>затраты на выполнение работы</t>
  </si>
  <si>
    <t>Услуга № n  *</t>
  </si>
  <si>
    <t>ххх</t>
  </si>
  <si>
    <t>хххх</t>
  </si>
  <si>
    <t>ххх хххх</t>
  </si>
  <si>
    <t xml:space="preserve"> хх ххх</t>
  </si>
  <si>
    <t xml:space="preserve">ххх </t>
  </si>
  <si>
    <t>075</t>
  </si>
  <si>
    <t>0000</t>
  </si>
  <si>
    <t>000 0000</t>
  </si>
  <si>
    <t>0 0 000 000</t>
  </si>
  <si>
    <t>0702</t>
  </si>
  <si>
    <t>1 1 101 210</t>
  </si>
  <si>
    <t>3.1.4.</t>
  </si>
  <si>
    <t>Компенсация за приобретение книгоиздательской продукции</t>
  </si>
  <si>
    <t>3.3.7.</t>
  </si>
  <si>
    <t>3.3.7.1</t>
  </si>
  <si>
    <t>3.6.1.</t>
  </si>
  <si>
    <t>Питание за счет фонда всеобуча</t>
  </si>
  <si>
    <t>2 1 101 210</t>
  </si>
  <si>
    <t>Питание в группах продленного дня</t>
  </si>
  <si>
    <t>3 1 101 210</t>
  </si>
  <si>
    <t>Медикаменты, перевязочные средства</t>
  </si>
  <si>
    <t>Котельно-печное топливо</t>
  </si>
  <si>
    <t>2 1 302 210</t>
  </si>
  <si>
    <t>Организация и проведение мероприятий в рамках текущей деятельности</t>
  </si>
  <si>
    <t>3.10.</t>
  </si>
  <si>
    <t>*если будет принято решение вести план ФХД в разрезе муниципальных услуг</t>
  </si>
  <si>
    <t>3.3. П Л А Н</t>
  </si>
  <si>
    <t xml:space="preserve">поступлений и выплат за счет иных субсидий из бюджета </t>
  </si>
  <si>
    <t>00000 000</t>
  </si>
  <si>
    <t>Безвозмездные перечисления государственным муниципальным организациям</t>
  </si>
  <si>
    <t>0707</t>
  </si>
  <si>
    <t>Исполнитель</t>
  </si>
  <si>
    <t>поступлений и выплат по приносящей доход деятельности</t>
  </si>
  <si>
    <t>N п/п</t>
  </si>
  <si>
    <t>Раздел,   подраздел</t>
  </si>
  <si>
    <t>Целевая статья</t>
  </si>
  <si>
    <t xml:space="preserve">прочие безвозмездные поступления </t>
  </si>
  <si>
    <t>целевые средства, пожертвования и т.д.</t>
  </si>
  <si>
    <t> 6</t>
  </si>
  <si>
    <t>Источник финансирования</t>
  </si>
  <si>
    <t>7 1 XXX 210</t>
  </si>
  <si>
    <t>Компенсация за приобретение книгоизд.пр.</t>
  </si>
  <si>
    <t>8 1 XXX 210</t>
  </si>
  <si>
    <t>Стипендии</t>
  </si>
  <si>
    <t>Медикаменты</t>
  </si>
  <si>
    <t xml:space="preserve">   </t>
  </si>
  <si>
    <t xml:space="preserve">Руководитель муниципального  учреждения </t>
  </si>
  <si>
    <t>(подпись)</t>
  </si>
  <si>
    <t>(расшифровка подписи)</t>
  </si>
  <si>
    <t xml:space="preserve"> ________________________    </t>
  </si>
  <si>
    <t xml:space="preserve">                          (подпись)                                     (расшифровка подписи)</t>
  </si>
  <si>
    <t>Ю.В. Бандакова</t>
  </si>
  <si>
    <t xml:space="preserve">              наименование учреждения</t>
  </si>
  <si>
    <t>3.5.1.</t>
  </si>
  <si>
    <t>1.2.1. Общая балансовая стоимость особо ценного движимого имущества</t>
  </si>
  <si>
    <t>3.2.11 . по оплате прочих расходов</t>
  </si>
  <si>
    <t>3.3.11. по оплате прочих расходов</t>
  </si>
  <si>
    <t>3.10.3.</t>
  </si>
  <si>
    <t>3.10.4.</t>
  </si>
  <si>
    <t>3.11.</t>
  </si>
  <si>
    <t>3.11.1.</t>
  </si>
  <si>
    <t>3.12.</t>
  </si>
  <si>
    <t>3.12.1.</t>
  </si>
  <si>
    <t>3.13.</t>
  </si>
  <si>
    <t>3.2.3.1</t>
  </si>
  <si>
    <t>3.2.3.2</t>
  </si>
  <si>
    <t>3.2.3.3</t>
  </si>
  <si>
    <t>3.2.3.4</t>
  </si>
  <si>
    <t>3.2.3.5</t>
  </si>
  <si>
    <t>3.11.2.</t>
  </si>
  <si>
    <t>3.13.1.</t>
  </si>
  <si>
    <t>3.2.3.1.</t>
  </si>
  <si>
    <t>3.2.3.2.</t>
  </si>
  <si>
    <t>3.2.3.3.</t>
  </si>
  <si>
    <t>Социальное обеспечение, всего:</t>
  </si>
  <si>
    <t>.</t>
  </si>
  <si>
    <t>3.2.6.4</t>
  </si>
  <si>
    <t>Руководитель муниципального учреждения                                            _____________________________</t>
  </si>
  <si>
    <t>Главный бухгалтер муниципального учреждения                                 _____________________________</t>
  </si>
  <si>
    <t>Исполнитель                                                                               ________________________</t>
  </si>
  <si>
    <t xml:space="preserve">                                                                                                                                                     (подпись)</t>
  </si>
  <si>
    <t xml:space="preserve">Аналитический код субсидии   </t>
  </si>
  <si>
    <t>075 207 04050 04 0000 180</t>
  </si>
  <si>
    <t>075 113 01994 04 0000 130</t>
  </si>
  <si>
    <t>075 111 05034 04 0000 120</t>
  </si>
  <si>
    <t>3.5.2.</t>
  </si>
  <si>
    <t>3.5.3.</t>
  </si>
  <si>
    <t>Налог на имущество</t>
  </si>
  <si>
    <t>Земельный налог</t>
  </si>
  <si>
    <t>Налог за негативное воздействие на окружающую среду</t>
  </si>
  <si>
    <t>Аналитический код субсидии   017, 019</t>
  </si>
  <si>
    <t>3.4. П Л А Н</t>
  </si>
  <si>
    <t>1.1. Общая балансовая стоимость недвижимого муниципального имущества, всего</t>
  </si>
  <si>
    <r>
      <t xml:space="preserve">1.3.1. Остаточная стоимость недвижимого муниципального </t>
    </r>
    <r>
      <rPr>
        <sz val="10.5"/>
        <rFont val="Times New Roman"/>
        <family val="1"/>
      </rPr>
      <t>имущества</t>
    </r>
  </si>
  <si>
    <r>
      <t xml:space="preserve">1.3.2. Остаточная стоимость движимого муниципального </t>
    </r>
    <r>
      <rPr>
        <sz val="10.5"/>
        <rFont val="Times New Roman"/>
        <family val="1"/>
      </rPr>
      <t>имущества</t>
    </r>
  </si>
  <si>
    <t>1.3.3. Остаточная стоимость особо ценного движимого имущества</t>
  </si>
  <si>
    <r>
      <t xml:space="preserve">Муниципальное учреждение     </t>
    </r>
    <r>
      <rPr>
        <b/>
        <u val="single"/>
        <sz val="10"/>
        <rFont val="Times New Roman"/>
        <family val="1"/>
      </rPr>
      <t>Муниципальное бюджетное общеобразовательное учреждение "Школа № 58"</t>
    </r>
  </si>
  <si>
    <r>
      <t xml:space="preserve">Муниципальное учреждение    </t>
    </r>
    <r>
      <rPr>
        <b/>
        <u val="single"/>
        <sz val="10"/>
        <rFont val="Times New Roman"/>
        <family val="1"/>
      </rPr>
      <t>Муниципальное бюджетное общеобразовательное учреждение "Школа № 58"</t>
    </r>
  </si>
  <si>
    <r>
      <t xml:space="preserve">Муниципальное учреждение                  </t>
    </r>
    <r>
      <rPr>
        <b/>
        <u val="single"/>
        <sz val="10"/>
        <rFont val="Times New Roman"/>
        <family val="1"/>
      </rPr>
      <t>Муниципальное бюджетное общеобразовательное учреждение "Школа № 58"</t>
    </r>
  </si>
  <si>
    <t>0320121590</t>
  </si>
  <si>
    <t>3.6.2.</t>
  </si>
  <si>
    <t>3.6.3.</t>
  </si>
  <si>
    <t>3.6.4.</t>
  </si>
  <si>
    <t>3.6.4.1.</t>
  </si>
  <si>
    <t>3.6.4.2.</t>
  </si>
  <si>
    <t>3.6.4.3.</t>
  </si>
  <si>
    <t>3.6.4.4.</t>
  </si>
  <si>
    <t>3.7.1.</t>
  </si>
  <si>
    <t>3.7.2.</t>
  </si>
  <si>
    <r>
      <t xml:space="preserve">Муниципальное  учреждение                   </t>
    </r>
    <r>
      <rPr>
        <b/>
        <u val="single"/>
        <sz val="9"/>
        <rFont val="Times New Roman"/>
        <family val="1"/>
      </rPr>
      <t>Муниципальное бюджетное общеобразовательное учреждение "Школа № 58"</t>
    </r>
  </si>
  <si>
    <t>3.2.7.</t>
  </si>
  <si>
    <t>3.2.7.1.</t>
  </si>
  <si>
    <t>3.5.1.1.</t>
  </si>
  <si>
    <t>3.5.1.2.</t>
  </si>
  <si>
    <t>3.8.1.</t>
  </si>
  <si>
    <t>3.8.2.</t>
  </si>
  <si>
    <t>3.8.3.</t>
  </si>
  <si>
    <t>3.8.4.</t>
  </si>
  <si>
    <t>3.8.5.</t>
  </si>
  <si>
    <t>0320173070</t>
  </si>
  <si>
    <t>3.6.4.5.</t>
  </si>
  <si>
    <t>3.6.4.6.</t>
  </si>
  <si>
    <t>3.6.4.7.</t>
  </si>
  <si>
    <t>3.6.4.8.</t>
  </si>
  <si>
    <t>3.7.3.</t>
  </si>
  <si>
    <t>3.8.3.1.</t>
  </si>
  <si>
    <t>3.8.3.2.</t>
  </si>
  <si>
    <t>3.8.3.3.</t>
  </si>
  <si>
    <t>3.8.3.4.</t>
  </si>
  <si>
    <t>3.8.3.5.</t>
  </si>
  <si>
    <t>3.2.5.4</t>
  </si>
  <si>
    <t>3.8.5.1.</t>
  </si>
  <si>
    <t>3.8.5.2</t>
  </si>
  <si>
    <t>3.8.5.3</t>
  </si>
  <si>
    <t>3.8.6.</t>
  </si>
  <si>
    <t>3.8.6.1.</t>
  </si>
  <si>
    <t>3.8.6.2</t>
  </si>
  <si>
    <t>3.8.6.3</t>
  </si>
  <si>
    <t>3.8.6.4</t>
  </si>
  <si>
    <t>3.12.1.1</t>
  </si>
  <si>
    <t>3.12.1.2</t>
  </si>
  <si>
    <t>3.12.2.</t>
  </si>
  <si>
    <t>3.12.3.</t>
  </si>
  <si>
    <t>3.12.4.</t>
  </si>
  <si>
    <t>3.12.4.1.</t>
  </si>
  <si>
    <t>3.12.4.2.</t>
  </si>
  <si>
    <t>3.12.4.3.</t>
  </si>
  <si>
    <t>3.12.4.4.</t>
  </si>
  <si>
    <t>3.12.4.5.</t>
  </si>
  <si>
    <t>3.13.2</t>
  </si>
  <si>
    <t>Услуги по сбору, транспортированию и обеспечение захоронения твердых коммунальных отходов</t>
  </si>
  <si>
    <t>3.2.3.4.</t>
  </si>
  <si>
    <t>3.2.3.5.</t>
  </si>
  <si>
    <t>3.2.6.1.</t>
  </si>
  <si>
    <t>3.2.6.2.</t>
  </si>
  <si>
    <t>3.2.6.3.</t>
  </si>
  <si>
    <t>3.2.6.4.</t>
  </si>
  <si>
    <t>3.7.1.1.</t>
  </si>
  <si>
    <t>3.7.1.2.</t>
  </si>
  <si>
    <t>3.10.5.</t>
  </si>
  <si>
    <t>Е.А. Деньгина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</si>
</sst>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4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14" fontId="11" fillId="0" borderId="16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righ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16" xfId="0" applyFont="1" applyBorder="1" applyAlignment="1">
      <alignment wrapText="1"/>
    </xf>
    <xf numFmtId="4" fontId="15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43" fontId="6" fillId="0" borderId="10" xfId="58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4" fontId="11" fillId="0" borderId="16" xfId="0" applyNumberFormat="1" applyFont="1" applyBorder="1" applyAlignment="1">
      <alignment wrapText="1"/>
    </xf>
    <xf numFmtId="4" fontId="11" fillId="0" borderId="17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11" fillId="0" borderId="16" xfId="0" applyNumberFormat="1" applyFont="1" applyBorder="1" applyAlignment="1">
      <alignment horizontal="left"/>
    </xf>
    <xf numFmtId="0" fontId="6" fillId="0" borderId="24" xfId="0" applyFont="1" applyFill="1" applyBorder="1" applyAlignment="1">
      <alignment/>
    </xf>
    <xf numFmtId="43" fontId="6" fillId="0" borderId="10" xfId="58" applyFont="1" applyBorder="1" applyAlignment="1">
      <alignment/>
    </xf>
    <xf numFmtId="0" fontId="0" fillId="0" borderId="23" xfId="0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4" fillId="0" borderId="25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9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01\&#1052;&#1086;&#1080;&#1044;&#1086;&#1082;&#1091;&#1084;&#1077;&#1085;&#1090;&#1099;\&#1041;&#1070;&#1044;&#1046;&#1045;&#1058;&#1067;\&#1041;&#1070;&#1044;&#1046;&#1045;&#1058;%202012\&#1060;&#1061;&#1055;\421\&#1057;&#1074;&#1086;&#1076;&#1085;&#1099;&#1081;%20&#1060;&#1061;&#1055;%204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план"/>
      <sheetName val="1"/>
      <sheetName val="2"/>
      <sheetName val="3"/>
      <sheetName val="4"/>
      <sheetName val="7"/>
      <sheetName val="11"/>
      <sheetName val="12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6"/>
      <sheetName val="29"/>
      <sheetName val="31"/>
      <sheetName val="34"/>
      <sheetName val="35"/>
      <sheetName val="37"/>
      <sheetName val="43"/>
      <sheetName val="45"/>
      <sheetName val="54"/>
      <sheetName val="55"/>
      <sheetName val="56"/>
      <sheetName val="57"/>
      <sheetName val="59"/>
      <sheetName val="61"/>
      <sheetName val="62"/>
      <sheetName val="63р"/>
      <sheetName val="63"/>
      <sheetName val="64"/>
      <sheetName val="65"/>
      <sheetName val="71"/>
      <sheetName val="73"/>
      <sheetName val="74"/>
      <sheetName val="75"/>
      <sheetName val="77"/>
      <sheetName val="79"/>
      <sheetName val="80"/>
      <sheetName val="81"/>
      <sheetName val="84"/>
      <sheetName val="86"/>
      <sheetName val="87"/>
      <sheetName val="90"/>
      <sheetName val="91"/>
      <sheetName val="93"/>
      <sheetName val="94"/>
      <sheetName val="95"/>
      <sheetName val="96"/>
      <sheetName val="98"/>
      <sheetName val="101"/>
      <sheetName val="102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8"/>
      <sheetName val="119"/>
      <sheetName val="121"/>
      <sheetName val="122"/>
      <sheetName val="123"/>
      <sheetName val="149"/>
      <sheetName val="153"/>
      <sheetName val="198"/>
      <sheetName val="223"/>
      <sheetName val="257"/>
      <sheetName val="258"/>
      <sheetName val="316"/>
      <sheetName val="339"/>
      <sheetName val="341"/>
      <sheetName val="429"/>
      <sheetName val="446"/>
      <sheetName val="44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73">
      <selection activeCell="B80" sqref="B80"/>
    </sheetView>
  </sheetViews>
  <sheetFormatPr defaultColWidth="9.00390625" defaultRowHeight="12.75"/>
  <cols>
    <col min="1" max="1" width="61.875" style="1" customWidth="1"/>
    <col min="2" max="2" width="37.875" style="1" customWidth="1"/>
    <col min="3" max="16384" width="9.125" style="1" customWidth="1"/>
  </cols>
  <sheetData>
    <row r="1" spans="1:2" ht="12.75">
      <c r="A1" s="150" t="s">
        <v>0</v>
      </c>
      <c r="B1" s="150"/>
    </row>
    <row r="3" spans="1:2" ht="15">
      <c r="A3" s="2" t="s">
        <v>1</v>
      </c>
      <c r="B3" s="138" t="s">
        <v>2</v>
      </c>
    </row>
    <row r="4" spans="1:2" ht="15">
      <c r="A4" s="3" t="s">
        <v>3</v>
      </c>
      <c r="B4" s="117">
        <v>105555133.83</v>
      </c>
    </row>
    <row r="5" spans="1:2" ht="30">
      <c r="A5" s="6" t="s">
        <v>280</v>
      </c>
      <c r="B5" s="148">
        <v>90977772</v>
      </c>
    </row>
    <row r="6" spans="1:2" ht="15">
      <c r="A6" s="3" t="s">
        <v>8</v>
      </c>
      <c r="B6" s="5"/>
    </row>
    <row r="7" spans="1:2" ht="45">
      <c r="A7" s="6" t="s">
        <v>4</v>
      </c>
      <c r="B7" s="148">
        <v>90977772</v>
      </c>
    </row>
    <row r="8" spans="1:2" ht="45">
      <c r="A8" s="6" t="s">
        <v>5</v>
      </c>
      <c r="B8" s="5"/>
    </row>
    <row r="9" spans="1:2" ht="45">
      <c r="A9" s="6" t="s">
        <v>6</v>
      </c>
      <c r="B9" s="5"/>
    </row>
    <row r="10" spans="1:2" ht="30">
      <c r="A10" s="6" t="s">
        <v>7</v>
      </c>
      <c r="B10" s="148">
        <v>14577361.83</v>
      </c>
    </row>
    <row r="11" spans="1:2" ht="15">
      <c r="A11" s="3" t="s">
        <v>8</v>
      </c>
      <c r="B11" s="4"/>
    </row>
    <row r="12" spans="1:2" ht="30">
      <c r="A12" s="6" t="s">
        <v>242</v>
      </c>
      <c r="B12" s="117">
        <v>10568827.62</v>
      </c>
    </row>
    <row r="13" spans="1:2" ht="15">
      <c r="A13" s="6" t="s">
        <v>9</v>
      </c>
      <c r="B13" s="117">
        <v>66584039.05</v>
      </c>
    </row>
    <row r="14" spans="1:2" ht="15">
      <c r="A14" s="3" t="s">
        <v>8</v>
      </c>
      <c r="B14" s="4"/>
    </row>
    <row r="15" spans="1:2" ht="28.5">
      <c r="A15" s="6" t="s">
        <v>281</v>
      </c>
      <c r="B15" s="149">
        <v>65455695.79</v>
      </c>
    </row>
    <row r="16" spans="1:2" ht="28.5">
      <c r="A16" s="6" t="s">
        <v>282</v>
      </c>
      <c r="B16" s="149">
        <v>1128343.26</v>
      </c>
    </row>
    <row r="17" spans="1:2" ht="30">
      <c r="A17" s="6" t="s">
        <v>283</v>
      </c>
      <c r="B17" s="149">
        <v>1128343.26</v>
      </c>
    </row>
    <row r="18" spans="1:2" ht="15">
      <c r="A18" s="3" t="s">
        <v>10</v>
      </c>
      <c r="B18" s="149"/>
    </row>
    <row r="19" spans="1:2" ht="30">
      <c r="A19" s="6" t="s">
        <v>11</v>
      </c>
      <c r="B19" s="149"/>
    </row>
    <row r="20" spans="1:2" ht="30">
      <c r="A20" s="6" t="s">
        <v>12</v>
      </c>
      <c r="B20" s="149"/>
    </row>
    <row r="21" spans="1:2" ht="15">
      <c r="A21" s="3" t="s">
        <v>8</v>
      </c>
      <c r="B21" s="149"/>
    </row>
    <row r="22" spans="1:2" ht="15">
      <c r="A22" s="3" t="s">
        <v>13</v>
      </c>
      <c r="B22" s="149"/>
    </row>
    <row r="23" spans="1:2" ht="15">
      <c r="A23" s="3" t="s">
        <v>14</v>
      </c>
      <c r="B23" s="149"/>
    </row>
    <row r="24" spans="1:2" ht="15">
      <c r="A24" s="3" t="s">
        <v>15</v>
      </c>
      <c r="B24" s="149"/>
    </row>
    <row r="25" spans="1:2" ht="15">
      <c r="A25" s="6" t="s">
        <v>16</v>
      </c>
      <c r="B25" s="149"/>
    </row>
    <row r="26" spans="1:2" ht="15">
      <c r="A26" s="3" t="s">
        <v>17</v>
      </c>
      <c r="B26" s="149"/>
    </row>
    <row r="27" spans="1:2" ht="15">
      <c r="A27" s="6" t="s">
        <v>18</v>
      </c>
      <c r="B27" s="149"/>
    </row>
    <row r="28" spans="1:2" ht="30">
      <c r="A28" s="6" t="s">
        <v>19</v>
      </c>
      <c r="B28" s="149"/>
    </row>
    <row r="29" spans="1:2" ht="30">
      <c r="A29" s="6" t="s">
        <v>20</v>
      </c>
      <c r="B29" s="149"/>
    </row>
    <row r="30" spans="1:2" ht="30">
      <c r="A30" s="6" t="s">
        <v>21</v>
      </c>
      <c r="B30" s="149"/>
    </row>
    <row r="31" spans="1:2" ht="15">
      <c r="A31" s="3" t="s">
        <v>22</v>
      </c>
      <c r="B31" s="149"/>
    </row>
    <row r="32" spans="1:2" ht="45">
      <c r="A32" s="6" t="s">
        <v>23</v>
      </c>
      <c r="B32" s="149"/>
    </row>
    <row r="33" spans="1:2" ht="13.5">
      <c r="A33" s="8" t="s">
        <v>8</v>
      </c>
      <c r="B33" s="149"/>
    </row>
    <row r="34" spans="1:2" ht="15">
      <c r="A34" s="3" t="s">
        <v>24</v>
      </c>
      <c r="B34" s="149"/>
    </row>
    <row r="35" spans="1:2" ht="15">
      <c r="A35" s="3" t="s">
        <v>25</v>
      </c>
      <c r="B35" s="149"/>
    </row>
    <row r="36" spans="1:2" ht="15">
      <c r="A36" s="3" t="s">
        <v>26</v>
      </c>
      <c r="B36" s="149"/>
    </row>
    <row r="37" spans="1:2" ht="15">
      <c r="A37" s="6" t="s">
        <v>27</v>
      </c>
      <c r="B37" s="149"/>
    </row>
    <row r="38" spans="1:2" ht="15">
      <c r="A38" s="3" t="s">
        <v>28</v>
      </c>
      <c r="B38" s="149"/>
    </row>
    <row r="39" spans="1:2" ht="15">
      <c r="A39" s="6" t="s">
        <v>29</v>
      </c>
      <c r="B39" s="149"/>
    </row>
    <row r="40" spans="1:2" ht="30">
      <c r="A40" s="6" t="s">
        <v>30</v>
      </c>
      <c r="B40" s="149"/>
    </row>
    <row r="41" spans="1:2" ht="30">
      <c r="A41" s="6" t="s">
        <v>31</v>
      </c>
      <c r="B41" s="149"/>
    </row>
    <row r="42" spans="1:2" ht="30">
      <c r="A42" s="6" t="s">
        <v>32</v>
      </c>
      <c r="B42" s="149"/>
    </row>
    <row r="43" spans="1:2" ht="15">
      <c r="A43" s="3" t="s">
        <v>33</v>
      </c>
      <c r="B43" s="149"/>
    </row>
    <row r="44" spans="1:2" ht="15">
      <c r="A44" s="9" t="s">
        <v>34</v>
      </c>
      <c r="B44" s="149">
        <f>B46</f>
        <v>845091.3600000001</v>
      </c>
    </row>
    <row r="45" spans="1:2" ht="15">
      <c r="A45" s="3" t="s">
        <v>35</v>
      </c>
      <c r="B45" s="149"/>
    </row>
    <row r="46" spans="1:2" ht="30">
      <c r="A46" s="6" t="s">
        <v>36</v>
      </c>
      <c r="B46" s="149">
        <f>B51+B52+B53+B57</f>
        <v>845091.3600000001</v>
      </c>
    </row>
    <row r="47" spans="1:2" ht="15">
      <c r="A47" s="3" t="s">
        <v>8</v>
      </c>
      <c r="B47" s="149"/>
    </row>
    <row r="48" spans="1:2" ht="15">
      <c r="A48" s="3" t="s">
        <v>37</v>
      </c>
      <c r="B48" s="149"/>
    </row>
    <row r="49" spans="1:2" ht="15">
      <c r="A49" s="3" t="s">
        <v>38</v>
      </c>
      <c r="B49" s="149"/>
    </row>
    <row r="50" spans="1:2" ht="15">
      <c r="A50" s="3" t="s">
        <v>39</v>
      </c>
      <c r="B50" s="149"/>
    </row>
    <row r="51" spans="1:2" ht="15">
      <c r="A51" s="3" t="s">
        <v>40</v>
      </c>
      <c r="B51" s="149">
        <v>644847.41</v>
      </c>
    </row>
    <row r="52" spans="1:2" ht="15">
      <c r="A52" s="3" t="s">
        <v>41</v>
      </c>
      <c r="B52" s="149">
        <v>122723.67</v>
      </c>
    </row>
    <row r="53" spans="1:2" ht="15">
      <c r="A53" s="3" t="s">
        <v>42</v>
      </c>
      <c r="B53" s="149">
        <v>17520.28</v>
      </c>
    </row>
    <row r="54" spans="1:2" ht="15">
      <c r="A54" s="3" t="s">
        <v>43</v>
      </c>
      <c r="B54" s="149"/>
    </row>
    <row r="55" spans="1:2" ht="15">
      <c r="A55" s="3" t="s">
        <v>44</v>
      </c>
      <c r="B55" s="149"/>
    </row>
    <row r="56" spans="1:2" ht="15">
      <c r="A56" s="3" t="s">
        <v>45</v>
      </c>
      <c r="B56" s="149"/>
    </row>
    <row r="57" spans="1:2" ht="15">
      <c r="A57" s="3" t="s">
        <v>46</v>
      </c>
      <c r="B57" s="149">
        <v>60000</v>
      </c>
    </row>
    <row r="58" spans="1:2" ht="15">
      <c r="A58" s="3" t="s">
        <v>243</v>
      </c>
      <c r="B58" s="7"/>
    </row>
    <row r="59" spans="1:2" ht="15">
      <c r="A59" s="3" t="s">
        <v>47</v>
      </c>
      <c r="B59" s="7"/>
    </row>
    <row r="60" spans="1:2" ht="15">
      <c r="A60" s="3" t="s">
        <v>48</v>
      </c>
      <c r="B60" s="7"/>
    </row>
    <row r="61" spans="1:2" ht="45">
      <c r="A61" s="6" t="s">
        <v>49</v>
      </c>
      <c r="B61" s="7"/>
    </row>
    <row r="62" spans="1:2" ht="15">
      <c r="A62" s="3" t="s">
        <v>8</v>
      </c>
      <c r="B62" s="7"/>
    </row>
    <row r="63" spans="1:2" ht="15">
      <c r="A63" s="3" t="s">
        <v>50</v>
      </c>
      <c r="B63" s="7"/>
    </row>
    <row r="64" spans="1:2" ht="15">
      <c r="A64" s="3" t="s">
        <v>51</v>
      </c>
      <c r="B64" s="7"/>
    </row>
    <row r="65" spans="1:2" ht="15">
      <c r="A65" s="3" t="s">
        <v>52</v>
      </c>
      <c r="B65" s="7"/>
    </row>
    <row r="66" spans="1:2" ht="15">
      <c r="A66" s="3" t="s">
        <v>53</v>
      </c>
      <c r="B66" s="7"/>
    </row>
    <row r="67" spans="1:2" ht="15">
      <c r="A67" s="3" t="s">
        <v>54</v>
      </c>
      <c r="B67" s="7"/>
    </row>
    <row r="68" spans="1:2" ht="15">
      <c r="A68" s="3" t="s">
        <v>55</v>
      </c>
      <c r="B68" s="7"/>
    </row>
    <row r="69" spans="1:10" ht="15">
      <c r="A69" s="3" t="s">
        <v>56</v>
      </c>
      <c r="B69" s="7"/>
      <c r="F69" s="137"/>
      <c r="G69" s="137"/>
      <c r="H69" s="137"/>
      <c r="I69" s="136"/>
      <c r="J69" s="136"/>
    </row>
    <row r="70" spans="1:10" ht="15">
      <c r="A70" s="3" t="s">
        <v>57</v>
      </c>
      <c r="B70" s="7"/>
      <c r="F70" s="124"/>
      <c r="G70" s="135"/>
      <c r="H70" s="125"/>
      <c r="I70" s="124"/>
      <c r="J70" s="124"/>
    </row>
    <row r="71" spans="1:10" ht="15">
      <c r="A71" s="3" t="s">
        <v>58</v>
      </c>
      <c r="B71" s="139"/>
      <c r="F71" s="137"/>
      <c r="G71" s="137"/>
      <c r="H71" s="137"/>
      <c r="I71" s="136"/>
      <c r="J71" s="136"/>
    </row>
    <row r="72" spans="1:10" ht="15">
      <c r="A72" s="3" t="s">
        <v>59</v>
      </c>
      <c r="B72" s="7"/>
      <c r="F72" s="124"/>
      <c r="G72" s="135"/>
      <c r="H72" s="125"/>
      <c r="I72" s="124"/>
      <c r="J72" s="124"/>
    </row>
    <row r="73" spans="1:10" ht="15">
      <c r="A73" s="3" t="s">
        <v>244</v>
      </c>
      <c r="B73" s="7"/>
      <c r="F73" s="137"/>
      <c r="G73" s="137"/>
      <c r="H73" s="137"/>
      <c r="I73" s="136"/>
      <c r="J73" s="136"/>
    </row>
    <row r="74" spans="1:10" ht="15">
      <c r="A74" s="3" t="s">
        <v>60</v>
      </c>
      <c r="B74" s="7"/>
      <c r="F74" s="124"/>
      <c r="G74" s="135"/>
      <c r="H74" s="125"/>
      <c r="I74" s="124"/>
      <c r="J74" s="124"/>
    </row>
    <row r="75" spans="1:2" ht="15">
      <c r="A75" s="3" t="s">
        <v>61</v>
      </c>
      <c r="B75" s="7"/>
    </row>
    <row r="79" spans="1:3" ht="12.75">
      <c r="A79" s="69" t="s">
        <v>265</v>
      </c>
      <c r="B79" s="146" t="s">
        <v>348</v>
      </c>
      <c r="C79" s="136"/>
    </row>
    <row r="80" spans="1:3" ht="12.75">
      <c r="A80" s="32" t="s">
        <v>268</v>
      </c>
      <c r="B80" s="141"/>
      <c r="C80" s="124"/>
    </row>
    <row r="81" spans="1:3" ht="12.75">
      <c r="A81" s="69" t="s">
        <v>266</v>
      </c>
      <c r="B81" s="140" t="s">
        <v>239</v>
      </c>
      <c r="C81" s="136"/>
    </row>
    <row r="82" spans="1:3" ht="12.75">
      <c r="A82" s="32" t="s">
        <v>268</v>
      </c>
      <c r="B82" s="141"/>
      <c r="C82" s="124"/>
    </row>
    <row r="83" spans="1:3" ht="22.5">
      <c r="A83" s="31" t="s">
        <v>267</v>
      </c>
      <c r="B83" s="140" t="s">
        <v>239</v>
      </c>
      <c r="C83" s="136"/>
    </row>
    <row r="84" spans="1:3" ht="12.75">
      <c r="A84" s="32" t="s">
        <v>268</v>
      </c>
      <c r="B84" s="142"/>
      <c r="C84" s="124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69">
      <selection activeCell="C89" sqref="C89"/>
    </sheetView>
  </sheetViews>
  <sheetFormatPr defaultColWidth="9.00390625" defaultRowHeight="12.75"/>
  <cols>
    <col min="1" max="1" width="7.25390625" style="0" customWidth="1"/>
    <col min="2" max="2" width="28.25390625" style="0" customWidth="1"/>
    <col min="4" max="4" width="9.125" style="0" customWidth="1"/>
  </cols>
  <sheetData>
    <row r="1" spans="1:15" ht="12.75">
      <c r="A1" s="161" t="s">
        <v>62</v>
      </c>
      <c r="B1" s="161"/>
      <c r="C1" s="161"/>
      <c r="D1" s="161"/>
      <c r="E1" s="161"/>
      <c r="F1" s="161"/>
      <c r="G1" s="161"/>
      <c r="H1" s="10"/>
      <c r="I1" s="160"/>
      <c r="J1" s="160"/>
      <c r="K1" s="10"/>
      <c r="L1" s="10"/>
      <c r="M1" s="160"/>
      <c r="N1" s="160"/>
      <c r="O1" s="10"/>
    </row>
    <row r="2" spans="1:15" ht="15.75">
      <c r="A2" s="11"/>
      <c r="B2" s="162" t="s">
        <v>63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0"/>
    </row>
    <row r="3" spans="2:15" ht="12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3" t="s">
        <v>284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66" t="s">
        <v>64</v>
      </c>
      <c r="D5" s="166"/>
      <c r="E5" s="166"/>
      <c r="F5" s="166"/>
      <c r="G5" s="166"/>
      <c r="H5" s="166"/>
      <c r="I5" s="166"/>
      <c r="J5" s="166"/>
      <c r="K5" s="166"/>
      <c r="L5" s="10"/>
      <c r="M5" s="160"/>
      <c r="N5" s="160"/>
      <c r="O5" s="10"/>
    </row>
    <row r="6" spans="1:15" ht="12.75">
      <c r="A6" s="11"/>
      <c r="B6" s="14"/>
      <c r="C6" s="11"/>
      <c r="D6" s="11"/>
      <c r="E6" s="11"/>
      <c r="F6" s="159"/>
      <c r="G6" s="159"/>
      <c r="H6" s="10"/>
      <c r="I6" s="160"/>
      <c r="J6" s="160"/>
      <c r="K6" s="10"/>
      <c r="L6" s="10"/>
      <c r="M6" s="160"/>
      <c r="N6" s="160"/>
      <c r="O6" s="10"/>
    </row>
    <row r="7" spans="1:15" ht="12.75">
      <c r="A7" s="11"/>
      <c r="B7" s="11"/>
      <c r="C7" s="15"/>
      <c r="D7" s="11"/>
      <c r="E7" s="10"/>
      <c r="F7" s="156"/>
      <c r="G7" s="156"/>
      <c r="H7" s="156"/>
      <c r="I7" s="156"/>
      <c r="J7" s="156"/>
      <c r="K7" s="10"/>
      <c r="L7" s="10"/>
      <c r="M7" s="156"/>
      <c r="N7" s="156"/>
      <c r="O7" s="10" t="s">
        <v>65</v>
      </c>
    </row>
    <row r="8" spans="1:15" s="18" customFormat="1" ht="12.75">
      <c r="A8" s="157" t="s">
        <v>66</v>
      </c>
      <c r="B8" s="157" t="s">
        <v>1</v>
      </c>
      <c r="C8" s="158" t="s">
        <v>67</v>
      </c>
      <c r="D8" s="163" t="s">
        <v>68</v>
      </c>
      <c r="E8" s="157" t="s">
        <v>69</v>
      </c>
      <c r="F8" s="157" t="s">
        <v>70</v>
      </c>
      <c r="G8" s="157"/>
      <c r="H8" s="157"/>
      <c r="I8" s="157"/>
      <c r="J8" s="157"/>
      <c r="K8" s="157" t="s">
        <v>71</v>
      </c>
      <c r="L8" s="157" t="s">
        <v>70</v>
      </c>
      <c r="M8" s="157"/>
      <c r="N8" s="157"/>
      <c r="O8" s="157"/>
    </row>
    <row r="9" spans="1:15" s="18" customFormat="1" ht="31.5" customHeight="1">
      <c r="A9" s="157"/>
      <c r="B9" s="157"/>
      <c r="C9" s="158"/>
      <c r="D9" s="164"/>
      <c r="E9" s="157"/>
      <c r="F9" s="157" t="s">
        <v>72</v>
      </c>
      <c r="G9" s="157" t="s">
        <v>73</v>
      </c>
      <c r="H9" s="157"/>
      <c r="I9" s="157"/>
      <c r="J9" s="157"/>
      <c r="K9" s="157"/>
      <c r="L9" s="157"/>
      <c r="M9" s="157"/>
      <c r="N9" s="157"/>
      <c r="O9" s="157"/>
    </row>
    <row r="10" spans="1:15" s="18" customFormat="1" ht="73.5">
      <c r="A10" s="157"/>
      <c r="B10" s="157"/>
      <c r="C10" s="158"/>
      <c r="D10" s="165"/>
      <c r="E10" s="157"/>
      <c r="F10" s="157"/>
      <c r="G10" s="16" t="s">
        <v>74</v>
      </c>
      <c r="H10" s="16" t="s">
        <v>75</v>
      </c>
      <c r="I10" s="16" t="s">
        <v>76</v>
      </c>
      <c r="J10" s="16" t="s">
        <v>77</v>
      </c>
      <c r="K10" s="157"/>
      <c r="L10" s="16" t="s">
        <v>78</v>
      </c>
      <c r="M10" s="16" t="s">
        <v>79</v>
      </c>
      <c r="N10" s="16" t="s">
        <v>80</v>
      </c>
      <c r="O10" s="16" t="s">
        <v>81</v>
      </c>
    </row>
    <row r="11" spans="1:15" s="18" customFormat="1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</row>
    <row r="12" spans="1:15" ht="25.5">
      <c r="A12" s="19"/>
      <c r="B12" s="20" t="s">
        <v>82</v>
      </c>
      <c r="C12" s="19"/>
      <c r="D12" s="19"/>
      <c r="E12" s="19"/>
      <c r="F12" s="19"/>
      <c r="G12" s="21"/>
      <c r="H12" s="21"/>
      <c r="I12" s="19"/>
      <c r="J12" s="22"/>
      <c r="K12" s="19"/>
      <c r="L12" s="19"/>
      <c r="M12" s="19"/>
      <c r="N12" s="19"/>
      <c r="O12" s="19"/>
    </row>
    <row r="13" spans="1:15" ht="12.75">
      <c r="A13" s="23" t="s">
        <v>83</v>
      </c>
      <c r="B13" s="20" t="s">
        <v>84</v>
      </c>
      <c r="C13" s="19"/>
      <c r="D13" s="24">
        <f>E13+K13</f>
        <v>0</v>
      </c>
      <c r="E13" s="24">
        <f>F13+G13+H13+I13+J13</f>
        <v>0</v>
      </c>
      <c r="F13" s="24">
        <f>'[1]1'!F13+'[1]2'!F13+'[1]3'!F13+'[1]4'!F13+'[1]7'!F13+'[1]11'!F13+'[1]12'!F13+'[1]14'!F13+'[1]15'!F13+'[1]16'!F13+'[1]17'!F13+'[1]18'!F13+'[1]21'!F13+'[1]22'!F13+'[1]23'!F13+'[1]24'!F13+'[1]25'!F13+'[1]26'!F13+'[1]29'!F13+'[1]31'!F13+'[1]34'!F13+'[1]35'!F13+'[1]37'!F13+'[1]43'!F13+'[1]45'!F13+'[1]54'!F13+'[1]55'!F13+'[1]56'!F13+'[1]57'!F13+'[1]59'!F13+'[1]61'!F13+'[1]62'!F13+'[1]63р'!F13+'[1]63'!F13+'[1]64'!F13+'[1]65'!F13+'[1]71'!F13+'[1]73'!F13+'[1]74'!F13+'[1]75'!F13+'[1]77'!F13+'[1]79'!F13+'[1]80'!F13+'[1]81'!F13+'[1]84'!F13+'[1]86'!F13+'[1]87'!F13+'[1]90'!F13+'[1]91'!F13+'[1]93'!F13+'[1]94'!F13+'[1]95'!F13+'[1]96'!F13+'[1]98'!F13+'[1]101'!F13+'[1]102'!F13+'[1]104'!F13+'[1]105'!F13+'[1]106'!F13+'[1]107'!F13+'[1]108'!F13+'[1]109'!F13+'[1]110'!F13+'[1]111'!F13+'[1]112'!F13+'[1]113'!F13+'[1]114'!F13+'[1]115'!F13+'[1]116'!F13+'[1]118'!F13+'[1]119'!F13+'[1]121'!F13+'[1]122'!F13+'[1]123'!F13+'[1]149'!F13+'[1]153'!F13+'[1]198'!F13+'[1]223'!F13+'[1]257'!F13+'[1]258'!F13+'[1]316'!F13+'[1]339'!F13+'[1]341'!F13+'[1]429'!F13+'[1]446'!F14+'[1]44'!F13+'[1]72'!F13</f>
        <v>0</v>
      </c>
      <c r="G13" s="24">
        <f>'[1]1'!G13+'[1]2'!G13+'[1]3'!G13+'[1]4'!G13+'[1]7'!G13+'[1]11'!G13+'[1]12'!G13+'[1]14'!G13+'[1]15'!G13+'[1]16'!G13+'[1]17'!G13+'[1]18'!G13+'[1]21'!G13+'[1]22'!G13+'[1]23'!G13+'[1]24'!G13+'[1]25'!G13+'[1]26'!G13+'[1]29'!G13+'[1]31'!G13+'[1]34'!G13+'[1]35'!G13+'[1]37'!G13+'[1]43'!G13+'[1]45'!G13+'[1]54'!G13+'[1]55'!G13+'[1]56'!G13+'[1]57'!G13+'[1]59'!G13+'[1]61'!G13+'[1]62'!G13+'[1]63р'!G13+'[1]63'!G13+'[1]64'!G13+'[1]65'!G13+'[1]71'!G13+'[1]73'!G13+'[1]74'!G13+'[1]75'!G13+'[1]77'!G13+'[1]79'!G13+'[1]80'!G13+'[1]81'!G13+'[1]84'!G13+'[1]86'!G13+'[1]87'!G13+'[1]90'!G13+'[1]91'!G13+'[1]93'!G13+'[1]94'!G13+'[1]95'!G13+'[1]96'!G13+'[1]98'!G13+'[1]101'!G13+'[1]102'!G13+'[1]104'!G13+'[1]105'!G13+'[1]106'!G13+'[1]107'!G13+'[1]108'!G13+'[1]109'!G13+'[1]110'!G13+'[1]111'!G13+'[1]112'!G13+'[1]113'!G13+'[1]114'!G13+'[1]115'!G13+'[1]116'!G13+'[1]118'!G13+'[1]119'!G13+'[1]121'!G13+'[1]122'!G13+'[1]123'!G13+'[1]149'!G13+'[1]153'!G13+'[1]198'!G13+'[1]223'!G13+'[1]257'!G13+'[1]258'!G13+'[1]316'!G13+'[1]339'!G13+'[1]341'!G13+'[1]429'!G13+'[1]446'!G14+'[1]44'!G13+'[1]72'!G13</f>
        <v>0</v>
      </c>
      <c r="H13" s="24">
        <f>'[1]1'!H13+'[1]2'!H13+'[1]3'!H13+'[1]4'!H13+'[1]7'!H13+'[1]11'!H13+'[1]12'!H13+'[1]14'!H13+'[1]15'!H13+'[1]16'!H13+'[1]17'!H13+'[1]18'!H13+'[1]21'!H13+'[1]22'!H13+'[1]23'!H13+'[1]24'!H13+'[1]25'!H13+'[1]26'!H13+'[1]29'!H13+'[1]31'!H13+'[1]34'!H13+'[1]35'!H13+'[1]37'!H13+'[1]43'!H13+'[1]45'!H13+'[1]54'!H13+'[1]55'!H13+'[1]56'!H13+'[1]57'!H13+'[1]59'!H13+'[1]61'!H13+'[1]62'!H13+'[1]63р'!H13+'[1]63'!H13+'[1]64'!H13+'[1]65'!H13+'[1]71'!H13+'[1]73'!H13+'[1]74'!H13+'[1]75'!H13+'[1]77'!H13+'[1]79'!H13+'[1]80'!H13+'[1]81'!H13+'[1]84'!H13+'[1]86'!H13+'[1]87'!H13+'[1]90'!H13+'[1]91'!H13+'[1]93'!H13+'[1]94'!H13+'[1]95'!H13+'[1]96'!H13+'[1]98'!H13+'[1]101'!H13+'[1]102'!H13+'[1]104'!H13+'[1]105'!H13+'[1]106'!H13+'[1]107'!H13+'[1]108'!H13+'[1]109'!H13+'[1]110'!H13+'[1]111'!H13+'[1]112'!H13+'[1]113'!H13+'[1]114'!H13+'[1]115'!H13+'[1]116'!H13+'[1]118'!H13+'[1]119'!H13+'[1]121'!H13+'[1]122'!H13+'[1]123'!H13+'[1]149'!H13+'[1]153'!H13+'[1]198'!H13+'[1]223'!H13+'[1]257'!H13+'[1]258'!H13+'[1]316'!H13+'[1]339'!H13+'[1]341'!H13+'[1]429'!H13+'[1]446'!H14+'[1]44'!H13+'[1]72'!H13</f>
        <v>0</v>
      </c>
      <c r="I13" s="24">
        <f>'[1]1'!I13+'[1]2'!I13+'[1]3'!I13+'[1]4'!I13+'[1]7'!I13+'[1]11'!I13+'[1]12'!I13+'[1]14'!I13+'[1]15'!I13+'[1]16'!I13+'[1]17'!I13+'[1]18'!I13+'[1]21'!I13+'[1]22'!I13+'[1]23'!I13+'[1]24'!I13+'[1]25'!I13+'[1]26'!I13+'[1]29'!I13+'[1]31'!I13+'[1]34'!I13+'[1]35'!I13+'[1]37'!I13+'[1]43'!I13+'[1]45'!I13+'[1]54'!I13+'[1]55'!I13+'[1]56'!I13+'[1]57'!I13+'[1]59'!I13+'[1]61'!I13+'[1]62'!I13+'[1]63р'!I13+'[1]63'!I13+'[1]64'!I13+'[1]65'!I13+'[1]71'!I13+'[1]73'!I13+'[1]74'!I13+'[1]75'!I13+'[1]77'!I13+'[1]79'!I13+'[1]80'!I13+'[1]81'!I13+'[1]84'!I13+'[1]86'!I13+'[1]87'!I13+'[1]90'!I13+'[1]91'!I13+'[1]93'!I13+'[1]94'!I13+'[1]95'!I13+'[1]96'!I13+'[1]98'!I13+'[1]101'!I13+'[1]102'!I13+'[1]104'!I13+'[1]105'!I13+'[1]106'!I13+'[1]107'!I13+'[1]108'!I13+'[1]109'!I13+'[1]110'!I13+'[1]111'!I13+'[1]112'!I13+'[1]113'!I13+'[1]114'!I13+'[1]115'!I13+'[1]116'!I13+'[1]118'!I13+'[1]119'!I13+'[1]121'!I13+'[1]122'!I13+'[1]123'!I13+'[1]149'!I13+'[1]153'!I13+'[1]198'!I13+'[1]223'!I13+'[1]257'!I13+'[1]258'!I13+'[1]316'!I13+'[1]339'!I13+'[1]341'!I13+'[1]429'!I13+'[1]446'!I14+'[1]44'!I13+'[1]72'!I13</f>
        <v>0</v>
      </c>
      <c r="J13" s="24">
        <f>'[1]1'!J13+'[1]2'!J13+'[1]3'!J13+'[1]4'!J13+'[1]7'!J13+'[1]11'!J13+'[1]12'!J13+'[1]14'!J13+'[1]15'!J13+'[1]16'!J13+'[1]17'!J13+'[1]18'!J13+'[1]21'!J13+'[1]22'!J13+'[1]23'!J13+'[1]24'!J13+'[1]25'!J13+'[1]26'!J13+'[1]29'!J13+'[1]31'!J13+'[1]34'!J13+'[1]35'!J13+'[1]37'!J13+'[1]43'!J13+'[1]45'!J13+'[1]54'!J13+'[1]55'!J13+'[1]56'!J13+'[1]57'!J13+'[1]59'!J13+'[1]61'!J13+'[1]62'!J13+'[1]63р'!J13+'[1]63'!J13+'[1]64'!J13+'[1]65'!J13+'[1]71'!J13+'[1]73'!J13+'[1]74'!J13+'[1]75'!J13+'[1]77'!J13+'[1]79'!J13+'[1]80'!J13+'[1]81'!J13+'[1]84'!J13+'[1]86'!J13+'[1]87'!J13+'[1]90'!J13+'[1]91'!J13+'[1]93'!J13+'[1]94'!J13+'[1]95'!J13+'[1]96'!J13+'[1]98'!J13+'[1]101'!J13+'[1]102'!J13+'[1]104'!J13+'[1]105'!J13+'[1]106'!J13+'[1]107'!J13+'[1]108'!J13+'[1]109'!J13+'[1]110'!J13+'[1]111'!J13+'[1]112'!J13+'[1]113'!J13+'[1]114'!J13+'[1]115'!J13+'[1]116'!J13+'[1]118'!J13+'[1]119'!J13+'[1]121'!J13+'[1]122'!J13+'[1]123'!J13+'[1]149'!J13+'[1]153'!J13+'[1]198'!J13+'[1]223'!J13+'[1]257'!J13+'[1]258'!J13+'[1]316'!J13+'[1]339'!J13+'[1]341'!J13+'[1]429'!J13+'[1]446'!J14+'[1]44'!J13+'[1]72'!J13</f>
        <v>0</v>
      </c>
      <c r="K13" s="24">
        <f>L13+N13+M13+O13</f>
        <v>0</v>
      </c>
      <c r="L13" s="24">
        <f>'[1]1'!L13+'[1]2'!L13+'[1]3'!L13+'[1]4'!L13+'[1]7'!L13+'[1]11'!L13+'[1]12'!L13+'[1]14'!L13+'[1]15'!L13+'[1]16'!L13+'[1]17'!L13+'[1]18'!L13+'[1]21'!L13+'[1]22'!L13+'[1]23'!L13+'[1]24'!L13+'[1]25'!L13+'[1]26'!L13+'[1]29'!L13+'[1]31'!L13+'[1]34'!L13+'[1]35'!L13+'[1]37'!L13+'[1]43'!L13+'[1]45'!L13+'[1]54'!L13+'[1]55'!L13+'[1]56'!L13+'[1]57'!L13+'[1]59'!L13+'[1]61'!L13+'[1]62'!L13+'[1]63р'!L13+'[1]63'!L13+'[1]64'!L13+'[1]65'!L13+'[1]71'!L13+'[1]73'!L13+'[1]74'!L13+'[1]75'!L13+'[1]77'!L13+'[1]79'!L13+'[1]80'!L13+'[1]81'!L13+'[1]84'!L13+'[1]86'!L13+'[1]87'!L13+'[1]90'!L13+'[1]91'!L13+'[1]93'!L13+'[1]94'!L13+'[1]95'!L13+'[1]96'!L13+'[1]98'!L13+'[1]101'!L13+'[1]102'!L13+'[1]104'!L13+'[1]105'!L13+'[1]106'!L13+'[1]107'!L13+'[1]108'!L13+'[1]109'!L13+'[1]110'!L13+'[1]111'!L13+'[1]112'!L13+'[1]113'!L13+'[1]114'!L13+'[1]115'!L13+'[1]116'!L13+'[1]118'!L13+'[1]119'!L13+'[1]121'!L13+'[1]122'!L13+'[1]123'!L13+'[1]149'!L13+'[1]153'!L13+'[1]198'!L13+'[1]223'!L13+'[1]257'!L13+'[1]258'!L13+'[1]316'!L13+'[1]339'!L13+'[1]341'!L13+'[1]429'!L13+'[1]446'!L14+'[1]44'!L13+'[1]72'!L13</f>
        <v>0</v>
      </c>
      <c r="M13" s="24">
        <f>'[1]1'!M13+'[1]2'!M13+'[1]3'!M13+'[1]4'!M13+'[1]7'!M13+'[1]11'!M13+'[1]12'!M13+'[1]14'!M13+'[1]15'!M13+'[1]16'!M13+'[1]17'!M13+'[1]18'!M13+'[1]21'!M13+'[1]22'!M13+'[1]23'!M13+'[1]24'!M13+'[1]25'!M13+'[1]26'!M13+'[1]29'!M13+'[1]31'!M13+'[1]34'!M13+'[1]35'!M13+'[1]37'!M13+'[1]43'!M13+'[1]45'!M13+'[1]54'!M13+'[1]55'!M13+'[1]56'!M13+'[1]57'!M13+'[1]59'!M13+'[1]61'!M13+'[1]62'!M13+'[1]63р'!M13+'[1]63'!M13+'[1]64'!M13+'[1]65'!M13+'[1]71'!M13+'[1]73'!M13+'[1]74'!M13+'[1]75'!M13+'[1]77'!M13+'[1]79'!M13+'[1]80'!M13+'[1]81'!M13+'[1]84'!M13+'[1]86'!M13+'[1]87'!M13+'[1]90'!M13+'[1]91'!M13+'[1]93'!M13+'[1]94'!M13+'[1]95'!M13+'[1]96'!M13+'[1]98'!M13+'[1]101'!M13+'[1]102'!M13+'[1]104'!M13+'[1]105'!M13+'[1]106'!M13+'[1]107'!M13+'[1]108'!M13+'[1]109'!M13+'[1]110'!M13+'[1]111'!M13+'[1]112'!M13+'[1]113'!M13+'[1]114'!M13+'[1]115'!M13+'[1]116'!M13+'[1]118'!M13+'[1]119'!M13+'[1]121'!M13+'[1]122'!M13+'[1]123'!M13+'[1]149'!M13+'[1]153'!M13+'[1]198'!M13+'[1]223'!M13+'[1]257'!M13+'[1]258'!M13+'[1]316'!M13+'[1]339'!M13+'[1]341'!M13+'[1]429'!M13+'[1]446'!M14+'[1]44'!M13+'[1]72'!M13</f>
        <v>0</v>
      </c>
      <c r="N13" s="24">
        <f>'[1]1'!N13+'[1]2'!N13+'[1]3'!N13+'[1]4'!N13+'[1]7'!N13+'[1]11'!N13+'[1]12'!N13+'[1]14'!N13+'[1]15'!N13+'[1]16'!N13+'[1]17'!N13+'[1]18'!N13+'[1]21'!N13+'[1]22'!N13+'[1]23'!N13+'[1]24'!N13+'[1]25'!N13+'[1]26'!N13+'[1]29'!N13+'[1]31'!N13+'[1]34'!N13+'[1]35'!N13+'[1]37'!N13+'[1]43'!N13+'[1]45'!N13+'[1]54'!N13+'[1]55'!N13+'[1]56'!N13+'[1]57'!N13+'[1]59'!N13+'[1]61'!N13+'[1]62'!N13+'[1]63р'!N13+'[1]63'!N13+'[1]64'!N13+'[1]65'!N13+'[1]71'!N13+'[1]73'!N13+'[1]74'!N13+'[1]75'!N13+'[1]77'!N13+'[1]79'!N13+'[1]80'!N13+'[1]81'!N13+'[1]84'!N13+'[1]86'!N13+'[1]87'!N13+'[1]90'!N13+'[1]91'!N13+'[1]93'!N13+'[1]94'!N13+'[1]95'!N13+'[1]96'!N13+'[1]98'!N13+'[1]101'!N13+'[1]102'!N13+'[1]104'!N13+'[1]105'!N13+'[1]106'!N13+'[1]107'!N13+'[1]108'!N13+'[1]109'!N13+'[1]110'!N13+'[1]111'!N13+'[1]112'!N13+'[1]113'!N13+'[1]114'!N13+'[1]115'!N13+'[1]116'!N13+'[1]118'!N13+'[1]119'!N13+'[1]121'!N13+'[1]122'!N13+'[1]123'!N13+'[1]149'!N13+'[1]153'!N13+'[1]198'!N13+'[1]223'!N13+'[1]257'!N13+'[1]258'!N13+'[1]316'!N13+'[1]339'!N13+'[1]341'!N13+'[1]429'!N13+'[1]446'!N14+'[1]44'!N13+'[1]72'!N13</f>
        <v>0</v>
      </c>
      <c r="O13" s="24">
        <v>0</v>
      </c>
    </row>
    <row r="14" spans="1:15" ht="12.75">
      <c r="A14" s="23" t="s">
        <v>85</v>
      </c>
      <c r="B14" s="25" t="s">
        <v>86</v>
      </c>
      <c r="C14" s="19"/>
      <c r="D14" s="24">
        <f>D15</f>
        <v>41266450.2</v>
      </c>
      <c r="E14" s="24">
        <f>E15</f>
        <v>41266450.2</v>
      </c>
      <c r="F14" s="24">
        <f>F15</f>
        <v>41266450.2</v>
      </c>
      <c r="G14" s="21"/>
      <c r="H14" s="21"/>
      <c r="I14" s="23"/>
      <c r="J14" s="121"/>
      <c r="K14" s="24">
        <f aca="true" t="shared" si="0" ref="K14:K46">L14+N14+M14+O14</f>
        <v>0</v>
      </c>
      <c r="L14" s="120"/>
      <c r="M14" s="120"/>
      <c r="N14" s="120"/>
      <c r="O14" s="129"/>
    </row>
    <row r="15" spans="1:15" ht="25.5">
      <c r="A15" s="23" t="s">
        <v>87</v>
      </c>
      <c r="B15" s="20" t="s">
        <v>88</v>
      </c>
      <c r="C15" s="19">
        <v>0</v>
      </c>
      <c r="D15" s="24">
        <f>E15+K15</f>
        <v>41266450.2</v>
      </c>
      <c r="E15" s="24">
        <f>F15+G15+H15+I15+J15</f>
        <v>41266450.2</v>
      </c>
      <c r="F15" s="24">
        <f>F17+F22+F42+F44+F46+F51</f>
        <v>41266450.2</v>
      </c>
      <c r="G15" s="24">
        <f>G17+G22+G42+G44+G46+G51</f>
        <v>0</v>
      </c>
      <c r="H15" s="24">
        <f>H17+H22+H42+H44+H46+H51</f>
        <v>0</v>
      </c>
      <c r="I15" s="24">
        <f>I17+I22+I42+I44+I46+I51</f>
        <v>0</v>
      </c>
      <c r="J15" s="24">
        <f>J17+J22+J42+J44+J46+J51</f>
        <v>0</v>
      </c>
      <c r="K15" s="24">
        <f>L15+N15+M15+O15</f>
        <v>0</v>
      </c>
      <c r="L15" s="24">
        <f>L17+L22+L42+L44+L46+L51</f>
        <v>0</v>
      </c>
      <c r="M15" s="24">
        <f>M17+M22+M42+M44+M46+M51</f>
        <v>0</v>
      </c>
      <c r="N15" s="24">
        <f>N17+N22+N42+N44+N46+N51</f>
        <v>0</v>
      </c>
      <c r="O15" s="24">
        <f>O17+O22+O42+O44+O46+O49+O51</f>
        <v>0</v>
      </c>
    </row>
    <row r="16" spans="1:15" ht="12.75">
      <c r="A16" s="23"/>
      <c r="B16" s="26" t="s">
        <v>8</v>
      </c>
      <c r="C16" s="19"/>
      <c r="D16" s="24">
        <f aca="true" t="shared" si="1" ref="D16:D45">E16+K16</f>
        <v>0</v>
      </c>
      <c r="E16" s="24">
        <f aca="true" t="shared" si="2" ref="E16:E68">F16+G16+H16+I16+J16</f>
        <v>0</v>
      </c>
      <c r="F16" s="23"/>
      <c r="G16" s="21"/>
      <c r="H16" s="21"/>
      <c r="I16" s="23"/>
      <c r="J16" s="22"/>
      <c r="K16" s="24">
        <f t="shared" si="0"/>
        <v>0</v>
      </c>
      <c r="L16" s="23"/>
      <c r="M16" s="23"/>
      <c r="N16" s="23"/>
      <c r="O16" s="23"/>
    </row>
    <row r="17" spans="1:15" ht="25.5">
      <c r="A17" s="23" t="s">
        <v>89</v>
      </c>
      <c r="B17" s="26" t="s">
        <v>90</v>
      </c>
      <c r="C17" s="27">
        <v>210</v>
      </c>
      <c r="D17" s="24">
        <f>E17+K17</f>
        <v>30985986.2</v>
      </c>
      <c r="E17" s="24">
        <f t="shared" si="2"/>
        <v>30985986.2</v>
      </c>
      <c r="F17" s="24">
        <f>F18+F19+F20+F21</f>
        <v>30985986.2</v>
      </c>
      <c r="G17" s="24">
        <f>G18+G19+G21</f>
        <v>0</v>
      </c>
      <c r="H17" s="24">
        <f>H18+H19+H21</f>
        <v>0</v>
      </c>
      <c r="I17" s="24">
        <f>I18+I19+I21</f>
        <v>0</v>
      </c>
      <c r="J17" s="24">
        <f>J18+J19+J21</f>
        <v>0</v>
      </c>
      <c r="K17" s="24">
        <f t="shared" si="0"/>
        <v>0</v>
      </c>
      <c r="L17" s="24">
        <f>L18+L19+L21</f>
        <v>0</v>
      </c>
      <c r="M17" s="24">
        <f>M18+M19+M21</f>
        <v>0</v>
      </c>
      <c r="N17" s="24">
        <f>N18+N19+N21</f>
        <v>0</v>
      </c>
      <c r="O17" s="24">
        <f>O18+O19+O21</f>
        <v>0</v>
      </c>
    </row>
    <row r="18" spans="1:15" ht="12.75">
      <c r="A18" s="23" t="s">
        <v>91</v>
      </c>
      <c r="B18" s="26" t="s">
        <v>92</v>
      </c>
      <c r="C18" s="28">
        <v>211500</v>
      </c>
      <c r="D18" s="24">
        <f t="shared" si="1"/>
        <v>23797762</v>
      </c>
      <c r="E18" s="24">
        <f t="shared" si="2"/>
        <v>23797762</v>
      </c>
      <c r="F18" s="24">
        <v>23797762</v>
      </c>
      <c r="G18" s="21"/>
      <c r="H18" s="21"/>
      <c r="I18" s="23"/>
      <c r="J18" s="22"/>
      <c r="K18" s="24">
        <f t="shared" si="0"/>
        <v>0</v>
      </c>
      <c r="L18" s="120"/>
      <c r="M18" s="23"/>
      <c r="N18" s="23"/>
      <c r="O18" s="24"/>
    </row>
    <row r="19" spans="1:15" ht="12.75">
      <c r="A19" s="23" t="s">
        <v>93</v>
      </c>
      <c r="B19" s="26" t="s">
        <v>94</v>
      </c>
      <c r="C19" s="28">
        <v>212500</v>
      </c>
      <c r="D19" s="24">
        <f>E19+K19</f>
        <v>1300</v>
      </c>
      <c r="E19" s="24">
        <f>F19+G19+H19+I19+J19</f>
        <v>1300</v>
      </c>
      <c r="F19" s="120">
        <v>1300</v>
      </c>
      <c r="G19" s="21"/>
      <c r="H19" s="21"/>
      <c r="I19" s="23"/>
      <c r="J19" s="22"/>
      <c r="K19" s="24">
        <f>L19+N19+M19+O19</f>
        <v>0</v>
      </c>
      <c r="L19" s="23"/>
      <c r="M19" s="23"/>
      <c r="N19" s="23"/>
      <c r="O19" s="118"/>
    </row>
    <row r="20" spans="1:15" ht="12.75">
      <c r="A20" s="23" t="s">
        <v>95</v>
      </c>
      <c r="B20" s="29" t="s">
        <v>109</v>
      </c>
      <c r="C20" s="28">
        <v>212700</v>
      </c>
      <c r="D20" s="24">
        <f>E20+K20</f>
        <v>0</v>
      </c>
      <c r="E20" s="24">
        <f>F20+G20+H20+I20+J20</f>
        <v>0</v>
      </c>
      <c r="F20" s="120"/>
      <c r="G20" s="49"/>
      <c r="H20" s="49"/>
      <c r="I20" s="49"/>
      <c r="J20" s="49"/>
      <c r="K20" s="49"/>
      <c r="L20" s="49"/>
      <c r="M20" s="49"/>
      <c r="N20" s="49"/>
      <c r="O20" s="51"/>
    </row>
    <row r="21" spans="1:15" ht="25.5">
      <c r="A21" s="23" t="s">
        <v>199</v>
      </c>
      <c r="B21" s="26" t="s">
        <v>96</v>
      </c>
      <c r="C21" s="28">
        <v>213500</v>
      </c>
      <c r="D21" s="24">
        <f t="shared" si="1"/>
        <v>7186924.2</v>
      </c>
      <c r="E21" s="24">
        <f t="shared" si="2"/>
        <v>7186924.2</v>
      </c>
      <c r="F21" s="24">
        <v>7186924.2</v>
      </c>
      <c r="G21" s="21"/>
      <c r="H21" s="21"/>
      <c r="I21" s="23"/>
      <c r="J21" s="22"/>
      <c r="K21" s="24">
        <f t="shared" si="0"/>
        <v>0</v>
      </c>
      <c r="L21" s="120"/>
      <c r="M21" s="23"/>
      <c r="N21" s="23"/>
      <c r="O21" s="24"/>
    </row>
    <row r="22" spans="1:15" ht="12.75">
      <c r="A22" s="23" t="s">
        <v>97</v>
      </c>
      <c r="B22" s="29" t="s">
        <v>98</v>
      </c>
      <c r="C22" s="27">
        <v>220</v>
      </c>
      <c r="D22" s="24">
        <f t="shared" si="1"/>
        <v>5641234</v>
      </c>
      <c r="E22" s="24">
        <f t="shared" si="2"/>
        <v>5641234</v>
      </c>
      <c r="F22" s="24">
        <f>F23+F24+F25+F31+F32+F37</f>
        <v>5641234</v>
      </c>
      <c r="G22" s="24">
        <f>G23+G24+G25+G31+G32+G37</f>
        <v>0</v>
      </c>
      <c r="H22" s="24">
        <f>H23+H24+H25+H31+H32+H37</f>
        <v>0</v>
      </c>
      <c r="I22" s="24">
        <f>I23+I24+I25+I31+I32+I37</f>
        <v>0</v>
      </c>
      <c r="J22" s="24">
        <f>J23+J24+J25+J31+J32+J37</f>
        <v>0</v>
      </c>
      <c r="K22" s="24">
        <f t="shared" si="0"/>
        <v>0</v>
      </c>
      <c r="L22" s="24">
        <f>L23+L24+L25+L31+L32+L37</f>
        <v>0</v>
      </c>
      <c r="M22" s="24">
        <f>M23+M24+M25+M31+M32+M37</f>
        <v>0</v>
      </c>
      <c r="N22" s="24">
        <f>N23+N24+N25+N31+N32+N37</f>
        <v>0</v>
      </c>
      <c r="O22" s="24">
        <f>O23+O24+O25+O31+O32+O37</f>
        <v>0</v>
      </c>
    </row>
    <row r="23" spans="1:15" ht="12.75">
      <c r="A23" s="23" t="s">
        <v>99</v>
      </c>
      <c r="B23" s="29" t="s">
        <v>100</v>
      </c>
      <c r="C23" s="28">
        <v>221500</v>
      </c>
      <c r="D23" s="24">
        <f t="shared" si="1"/>
        <v>100000</v>
      </c>
      <c r="E23" s="24">
        <f t="shared" si="2"/>
        <v>100000</v>
      </c>
      <c r="F23" s="24">
        <v>100000</v>
      </c>
      <c r="G23" s="21"/>
      <c r="H23" s="21"/>
      <c r="I23" s="23"/>
      <c r="J23" s="121"/>
      <c r="K23" s="24">
        <f t="shared" si="0"/>
        <v>0</v>
      </c>
      <c r="L23" s="23"/>
      <c r="M23" s="23"/>
      <c r="N23" s="23"/>
      <c r="O23" s="24"/>
    </row>
    <row r="24" spans="1:15" ht="12.75">
      <c r="A24" s="23" t="s">
        <v>101</v>
      </c>
      <c r="B24" s="29" t="s">
        <v>102</v>
      </c>
      <c r="C24" s="28">
        <v>222500</v>
      </c>
      <c r="D24" s="24">
        <f t="shared" si="1"/>
        <v>0</v>
      </c>
      <c r="E24" s="24">
        <f t="shared" si="2"/>
        <v>0</v>
      </c>
      <c r="F24" s="23"/>
      <c r="G24" s="21"/>
      <c r="H24" s="21"/>
      <c r="I24" s="23"/>
      <c r="J24" s="22"/>
      <c r="K24" s="24">
        <f t="shared" si="0"/>
        <v>0</v>
      </c>
      <c r="L24" s="23"/>
      <c r="M24" s="23"/>
      <c r="N24" s="23"/>
      <c r="O24" s="23"/>
    </row>
    <row r="25" spans="1:15" ht="12.75">
      <c r="A25" s="23" t="s">
        <v>103</v>
      </c>
      <c r="B25" s="29" t="s">
        <v>104</v>
      </c>
      <c r="C25" s="28">
        <v>223000</v>
      </c>
      <c r="D25" s="24">
        <f t="shared" si="1"/>
        <v>4789500</v>
      </c>
      <c r="E25" s="24">
        <f t="shared" si="2"/>
        <v>4789500</v>
      </c>
      <c r="F25" s="24">
        <f>F26+F27+F28+F29+F30</f>
        <v>4789500</v>
      </c>
      <c r="G25" s="24">
        <f aca="true" t="shared" si="3" ref="G25:O25">G26+G27+G28+G29+G30</f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0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24">
        <f t="shared" si="3"/>
        <v>0</v>
      </c>
    </row>
    <row r="26" spans="1:15" ht="12.75">
      <c r="A26" s="23" t="s">
        <v>259</v>
      </c>
      <c r="B26" s="29" t="s">
        <v>105</v>
      </c>
      <c r="C26" s="28">
        <v>223101</v>
      </c>
      <c r="D26" s="24">
        <f t="shared" si="1"/>
        <v>1149500</v>
      </c>
      <c r="E26" s="24">
        <f t="shared" si="2"/>
        <v>1149500</v>
      </c>
      <c r="F26" s="24">
        <v>1149500</v>
      </c>
      <c r="G26" s="21"/>
      <c r="H26" s="21"/>
      <c r="I26" s="23"/>
      <c r="J26" s="22"/>
      <c r="K26" s="24">
        <f t="shared" si="0"/>
        <v>0</v>
      </c>
      <c r="L26" s="120"/>
      <c r="M26" s="23"/>
      <c r="N26" s="23"/>
      <c r="O26" s="23"/>
    </row>
    <row r="27" spans="1:15" ht="12.75">
      <c r="A27" s="23" t="s">
        <v>260</v>
      </c>
      <c r="B27" s="29" t="s">
        <v>106</v>
      </c>
      <c r="C27" s="28">
        <v>223102</v>
      </c>
      <c r="D27" s="24">
        <f t="shared" si="1"/>
        <v>3400000</v>
      </c>
      <c r="E27" s="24">
        <f t="shared" si="2"/>
        <v>3400000</v>
      </c>
      <c r="F27" s="24">
        <v>3400000</v>
      </c>
      <c r="G27" s="21"/>
      <c r="H27" s="21"/>
      <c r="I27" s="23"/>
      <c r="J27" s="22"/>
      <c r="K27" s="24">
        <f t="shared" si="0"/>
        <v>0</v>
      </c>
      <c r="L27" s="120"/>
      <c r="M27" s="23"/>
      <c r="N27" s="23"/>
      <c r="O27" s="23"/>
    </row>
    <row r="28" spans="1:15" ht="12.75">
      <c r="A28" s="23" t="s">
        <v>261</v>
      </c>
      <c r="B28" s="29" t="s">
        <v>107</v>
      </c>
      <c r="C28" s="28">
        <v>223108</v>
      </c>
      <c r="D28" s="24">
        <f t="shared" si="1"/>
        <v>0</v>
      </c>
      <c r="E28" s="24">
        <f t="shared" si="2"/>
        <v>0</v>
      </c>
      <c r="F28" s="23"/>
      <c r="G28" s="21"/>
      <c r="H28" s="21"/>
      <c r="I28" s="23"/>
      <c r="J28" s="22"/>
      <c r="K28" s="24">
        <f t="shared" si="0"/>
        <v>0</v>
      </c>
      <c r="L28" s="120"/>
      <c r="M28" s="23"/>
      <c r="N28" s="23"/>
      <c r="O28" s="23"/>
    </row>
    <row r="29" spans="1:15" ht="12.75">
      <c r="A29" s="23" t="s">
        <v>339</v>
      </c>
      <c r="B29" s="29" t="s">
        <v>108</v>
      </c>
      <c r="C29" s="28">
        <v>223110</v>
      </c>
      <c r="D29" s="24">
        <f t="shared" si="1"/>
        <v>240000</v>
      </c>
      <c r="E29" s="24">
        <f t="shared" si="2"/>
        <v>240000</v>
      </c>
      <c r="F29" s="24">
        <v>240000</v>
      </c>
      <c r="G29" s="21"/>
      <c r="H29" s="21"/>
      <c r="I29" s="23"/>
      <c r="J29" s="22"/>
      <c r="K29" s="24">
        <f t="shared" si="0"/>
        <v>0</v>
      </c>
      <c r="L29" s="120"/>
      <c r="M29" s="23"/>
      <c r="N29" s="23"/>
      <c r="O29" s="23"/>
    </row>
    <row r="30" spans="1:15" ht="12.75">
      <c r="A30" s="23" t="s">
        <v>340</v>
      </c>
      <c r="B30" s="29" t="s">
        <v>109</v>
      </c>
      <c r="C30" s="28">
        <v>223700</v>
      </c>
      <c r="D30" s="24">
        <f t="shared" si="1"/>
        <v>0</v>
      </c>
      <c r="E30" s="24">
        <f t="shared" si="2"/>
        <v>0</v>
      </c>
      <c r="F30" s="23"/>
      <c r="G30" s="21"/>
      <c r="H30" s="21"/>
      <c r="I30" s="23"/>
      <c r="J30" s="22"/>
      <c r="K30" s="24">
        <f t="shared" si="0"/>
        <v>0</v>
      </c>
      <c r="L30" s="23"/>
      <c r="M30" s="23"/>
      <c r="N30" s="23"/>
      <c r="O30" s="23"/>
    </row>
    <row r="31" spans="1:15" ht="25.5">
      <c r="A31" s="23" t="s">
        <v>110</v>
      </c>
      <c r="B31" s="26" t="s">
        <v>111</v>
      </c>
      <c r="C31" s="28">
        <v>224700</v>
      </c>
      <c r="D31" s="24">
        <f t="shared" si="1"/>
        <v>0</v>
      </c>
      <c r="E31" s="24">
        <f t="shared" si="2"/>
        <v>0</v>
      </c>
      <c r="F31" s="23"/>
      <c r="G31" s="21"/>
      <c r="H31" s="21"/>
      <c r="I31" s="23"/>
      <c r="J31" s="22"/>
      <c r="K31" s="24">
        <f t="shared" si="0"/>
        <v>0</v>
      </c>
      <c r="L31" s="23"/>
      <c r="M31" s="23"/>
      <c r="N31" s="23"/>
      <c r="O31" s="23"/>
    </row>
    <row r="32" spans="1:15" ht="25.5">
      <c r="A32" s="23" t="s">
        <v>112</v>
      </c>
      <c r="B32" s="26" t="s">
        <v>113</v>
      </c>
      <c r="C32" s="28">
        <v>225000</v>
      </c>
      <c r="D32" s="24">
        <f t="shared" si="1"/>
        <v>213714</v>
      </c>
      <c r="E32" s="24">
        <f t="shared" si="2"/>
        <v>213714</v>
      </c>
      <c r="F32" s="24">
        <f>F33+F35+F36+F34</f>
        <v>213714</v>
      </c>
      <c r="G32" s="24">
        <f aca="true" t="shared" si="4" ref="G32:O32">G33+G35+G36</f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0"/>
        <v>0</v>
      </c>
      <c r="L32" s="24">
        <f t="shared" si="4"/>
        <v>0</v>
      </c>
      <c r="M32" s="24">
        <f t="shared" si="4"/>
        <v>0</v>
      </c>
      <c r="N32" s="24">
        <f t="shared" si="4"/>
        <v>0</v>
      </c>
      <c r="O32" s="24">
        <f t="shared" si="4"/>
        <v>0</v>
      </c>
    </row>
    <row r="33" spans="1:15" ht="25.5">
      <c r="A33" s="23" t="s">
        <v>114</v>
      </c>
      <c r="B33" s="26" t="s">
        <v>115</v>
      </c>
      <c r="C33" s="28">
        <v>225218</v>
      </c>
      <c r="D33" s="24">
        <f t="shared" si="1"/>
        <v>0</v>
      </c>
      <c r="E33" s="24">
        <f t="shared" si="2"/>
        <v>0</v>
      </c>
      <c r="F33" s="24"/>
      <c r="G33" s="21"/>
      <c r="H33" s="21"/>
      <c r="I33" s="23"/>
      <c r="J33" s="22"/>
      <c r="K33" s="24">
        <f t="shared" si="0"/>
        <v>0</v>
      </c>
      <c r="L33" s="23"/>
      <c r="M33" s="23"/>
      <c r="N33" s="23"/>
      <c r="O33" s="23"/>
    </row>
    <row r="34" spans="1:15" ht="51">
      <c r="A34" s="23" t="s">
        <v>116</v>
      </c>
      <c r="B34" s="26" t="s">
        <v>338</v>
      </c>
      <c r="C34" s="28">
        <v>225219</v>
      </c>
      <c r="D34" s="24">
        <f t="shared" si="1"/>
        <v>47214</v>
      </c>
      <c r="E34" s="24">
        <f t="shared" si="2"/>
        <v>47214</v>
      </c>
      <c r="F34" s="24">
        <v>47214</v>
      </c>
      <c r="G34" s="21"/>
      <c r="H34" s="21"/>
      <c r="I34" s="23"/>
      <c r="J34" s="22"/>
      <c r="K34" s="24"/>
      <c r="L34" s="23"/>
      <c r="M34" s="23"/>
      <c r="N34" s="23"/>
      <c r="O34" s="23"/>
    </row>
    <row r="35" spans="1:15" ht="25.5">
      <c r="A35" s="23" t="s">
        <v>118</v>
      </c>
      <c r="B35" s="26" t="s">
        <v>117</v>
      </c>
      <c r="C35" s="28">
        <v>225319</v>
      </c>
      <c r="D35" s="24">
        <f t="shared" si="1"/>
        <v>0</v>
      </c>
      <c r="E35" s="24">
        <f t="shared" si="2"/>
        <v>0</v>
      </c>
      <c r="F35" s="23"/>
      <c r="G35" s="21"/>
      <c r="H35" s="21"/>
      <c r="I35" s="23"/>
      <c r="J35" s="22"/>
      <c r="K35" s="24">
        <f t="shared" si="0"/>
        <v>0</v>
      </c>
      <c r="L35" s="23"/>
      <c r="M35" s="23"/>
      <c r="N35" s="23"/>
      <c r="O35" s="23"/>
    </row>
    <row r="36" spans="1:15" ht="12.75">
      <c r="A36" s="23" t="s">
        <v>318</v>
      </c>
      <c r="B36" s="29" t="s">
        <v>119</v>
      </c>
      <c r="C36" s="28">
        <v>225700</v>
      </c>
      <c r="D36" s="24">
        <f t="shared" si="1"/>
        <v>166500</v>
      </c>
      <c r="E36" s="24">
        <f t="shared" si="2"/>
        <v>166500</v>
      </c>
      <c r="F36" s="24">
        <v>166500</v>
      </c>
      <c r="G36" s="21"/>
      <c r="H36" s="21"/>
      <c r="I36" s="23"/>
      <c r="J36" s="121"/>
      <c r="K36" s="24">
        <f t="shared" si="0"/>
        <v>0</v>
      </c>
      <c r="L36" s="23"/>
      <c r="M36" s="23"/>
      <c r="N36" s="23"/>
      <c r="O36" s="24"/>
    </row>
    <row r="37" spans="1:15" ht="12.75">
      <c r="A37" s="23" t="s">
        <v>120</v>
      </c>
      <c r="B37" s="26" t="s">
        <v>121</v>
      </c>
      <c r="C37" s="27">
        <v>226</v>
      </c>
      <c r="D37" s="24">
        <f t="shared" si="1"/>
        <v>538020</v>
      </c>
      <c r="E37" s="24">
        <f t="shared" si="2"/>
        <v>538020</v>
      </c>
      <c r="F37" s="24">
        <f>F38+F40+F41+F39</f>
        <v>538020</v>
      </c>
      <c r="G37" s="24">
        <f>G38+G40+G41</f>
        <v>0</v>
      </c>
      <c r="H37" s="24">
        <f>H38+H40+H41</f>
        <v>0</v>
      </c>
      <c r="I37" s="24">
        <f>I38+I40+I41</f>
        <v>0</v>
      </c>
      <c r="J37" s="24">
        <f>J38+J40+J41</f>
        <v>0</v>
      </c>
      <c r="K37" s="24">
        <f t="shared" si="0"/>
        <v>0</v>
      </c>
      <c r="L37" s="24">
        <f>L38+L40+L41</f>
        <v>0</v>
      </c>
      <c r="M37" s="24">
        <f>M38+M40+M41</f>
        <v>0</v>
      </c>
      <c r="N37" s="24">
        <f>N38+N40+N41</f>
        <v>0</v>
      </c>
      <c r="O37" s="24">
        <f>O38+O40+O41</f>
        <v>0</v>
      </c>
    </row>
    <row r="38" spans="1:15" ht="12.75">
      <c r="A38" s="23" t="s">
        <v>341</v>
      </c>
      <c r="B38" s="29" t="s">
        <v>123</v>
      </c>
      <c r="C38" s="28">
        <v>226123</v>
      </c>
      <c r="D38" s="24">
        <f t="shared" si="1"/>
        <v>35000</v>
      </c>
      <c r="E38" s="24">
        <f t="shared" si="2"/>
        <v>35000</v>
      </c>
      <c r="F38" s="24">
        <v>35000</v>
      </c>
      <c r="G38" s="21"/>
      <c r="H38" s="21"/>
      <c r="I38" s="23"/>
      <c r="J38" s="22"/>
      <c r="K38" s="24">
        <f t="shared" si="0"/>
        <v>0</v>
      </c>
      <c r="L38" s="23"/>
      <c r="M38" s="23"/>
      <c r="N38" s="23"/>
      <c r="O38" s="24"/>
    </row>
    <row r="39" spans="1:15" ht="38.25">
      <c r="A39" s="23" t="s">
        <v>342</v>
      </c>
      <c r="B39" s="26" t="s">
        <v>211</v>
      </c>
      <c r="C39" s="28">
        <v>226128</v>
      </c>
      <c r="D39" s="24">
        <f>E39+K39</f>
        <v>0</v>
      </c>
      <c r="E39" s="24">
        <f>F39+G39+H39+I39+J39</f>
        <v>0</v>
      </c>
      <c r="F39" s="24"/>
      <c r="G39" s="21"/>
      <c r="H39" s="21"/>
      <c r="I39" s="23"/>
      <c r="J39" s="22"/>
      <c r="K39" s="24"/>
      <c r="L39" s="23"/>
      <c r="M39" s="23"/>
      <c r="N39" s="23"/>
      <c r="O39" s="24"/>
    </row>
    <row r="40" spans="1:15" ht="12.75">
      <c r="A40" s="23" t="s">
        <v>343</v>
      </c>
      <c r="B40" s="29" t="s">
        <v>125</v>
      </c>
      <c r="C40" s="28">
        <v>226144</v>
      </c>
      <c r="D40" s="24">
        <f t="shared" si="1"/>
        <v>100000</v>
      </c>
      <c r="E40" s="24">
        <f t="shared" si="2"/>
        <v>100000</v>
      </c>
      <c r="F40" s="24">
        <v>100000</v>
      </c>
      <c r="G40" s="21"/>
      <c r="H40" s="21"/>
      <c r="I40" s="23"/>
      <c r="J40" s="22"/>
      <c r="K40" s="24">
        <f t="shared" si="0"/>
        <v>0</v>
      </c>
      <c r="L40" s="23"/>
      <c r="M40" s="23"/>
      <c r="N40" s="23"/>
      <c r="O40" s="23"/>
    </row>
    <row r="41" spans="1:15" ht="12.75">
      <c r="A41" s="23" t="s">
        <v>344</v>
      </c>
      <c r="B41" s="29" t="s">
        <v>127</v>
      </c>
      <c r="C41" s="28">
        <v>226700</v>
      </c>
      <c r="D41" s="24">
        <f t="shared" si="1"/>
        <v>403020</v>
      </c>
      <c r="E41" s="24">
        <f t="shared" si="2"/>
        <v>403020</v>
      </c>
      <c r="F41" s="24">
        <v>403020</v>
      </c>
      <c r="G41" s="21"/>
      <c r="H41" s="21"/>
      <c r="I41" s="23"/>
      <c r="J41" s="22"/>
      <c r="K41" s="24">
        <f t="shared" si="0"/>
        <v>0</v>
      </c>
      <c r="L41" s="23"/>
      <c r="M41" s="23"/>
      <c r="N41" s="23"/>
      <c r="O41" s="24"/>
    </row>
    <row r="42" spans="1:15" ht="25.5">
      <c r="A42" s="23" t="s">
        <v>128</v>
      </c>
      <c r="B42" s="26" t="s">
        <v>129</v>
      </c>
      <c r="C42" s="27">
        <v>240</v>
      </c>
      <c r="D42" s="24">
        <f t="shared" si="1"/>
        <v>0</v>
      </c>
      <c r="E42" s="24">
        <f t="shared" si="2"/>
        <v>0</v>
      </c>
      <c r="F42" s="24">
        <f aca="true" t="shared" si="5" ref="F42:O42">F43</f>
        <v>0</v>
      </c>
      <c r="G42" s="24">
        <f t="shared" si="5"/>
        <v>0</v>
      </c>
      <c r="H42" s="24">
        <f t="shared" si="5"/>
        <v>0</v>
      </c>
      <c r="I42" s="24">
        <f t="shared" si="5"/>
        <v>0</v>
      </c>
      <c r="J42" s="24">
        <f t="shared" si="5"/>
        <v>0</v>
      </c>
      <c r="K42" s="24">
        <f t="shared" si="0"/>
        <v>0</v>
      </c>
      <c r="L42" s="24">
        <f t="shared" si="5"/>
        <v>0</v>
      </c>
      <c r="M42" s="24">
        <f t="shared" si="5"/>
        <v>0</v>
      </c>
      <c r="N42" s="24">
        <f t="shared" si="5"/>
        <v>0</v>
      </c>
      <c r="O42" s="24">
        <f t="shared" si="5"/>
        <v>0</v>
      </c>
    </row>
    <row r="43" spans="1:15" ht="38.25">
      <c r="A43" s="23" t="s">
        <v>130</v>
      </c>
      <c r="B43" s="26" t="s">
        <v>131</v>
      </c>
      <c r="C43" s="27">
        <v>241</v>
      </c>
      <c r="D43" s="24">
        <f t="shared" si="1"/>
        <v>0</v>
      </c>
      <c r="E43" s="24">
        <f t="shared" si="2"/>
        <v>0</v>
      </c>
      <c r="F43" s="23"/>
      <c r="G43" s="21"/>
      <c r="H43" s="21"/>
      <c r="I43" s="23"/>
      <c r="J43" s="22"/>
      <c r="K43" s="24">
        <f t="shared" si="0"/>
        <v>0</v>
      </c>
      <c r="L43" s="23"/>
      <c r="M43" s="23"/>
      <c r="N43" s="23"/>
      <c r="O43" s="23"/>
    </row>
    <row r="44" spans="1:15" ht="25.5">
      <c r="A44" s="23" t="s">
        <v>132</v>
      </c>
      <c r="B44" s="26" t="s">
        <v>133</v>
      </c>
      <c r="C44" s="27">
        <v>260</v>
      </c>
      <c r="D44" s="24">
        <f t="shared" si="1"/>
        <v>0</v>
      </c>
      <c r="E44" s="24">
        <f t="shared" si="2"/>
        <v>0</v>
      </c>
      <c r="F44" s="24">
        <f aca="true" t="shared" si="6" ref="F44:O44">F45</f>
        <v>0</v>
      </c>
      <c r="G44" s="24">
        <f t="shared" si="6"/>
        <v>0</v>
      </c>
      <c r="H44" s="24">
        <f t="shared" si="6"/>
        <v>0</v>
      </c>
      <c r="I44" s="24">
        <f t="shared" si="6"/>
        <v>0</v>
      </c>
      <c r="J44" s="24">
        <f t="shared" si="6"/>
        <v>0</v>
      </c>
      <c r="K44" s="24">
        <f t="shared" si="0"/>
        <v>0</v>
      </c>
      <c r="L44" s="24">
        <f t="shared" si="6"/>
        <v>0</v>
      </c>
      <c r="M44" s="24">
        <f t="shared" si="6"/>
        <v>0</v>
      </c>
      <c r="N44" s="24">
        <f t="shared" si="6"/>
        <v>0</v>
      </c>
      <c r="O44" s="24">
        <f t="shared" si="6"/>
        <v>0</v>
      </c>
    </row>
    <row r="45" spans="1:15" ht="25.5">
      <c r="A45" s="23" t="s">
        <v>134</v>
      </c>
      <c r="B45" s="26" t="s">
        <v>135</v>
      </c>
      <c r="C45" s="27">
        <v>262</v>
      </c>
      <c r="D45" s="24">
        <f t="shared" si="1"/>
        <v>0</v>
      </c>
      <c r="E45" s="24">
        <f t="shared" si="2"/>
        <v>0</v>
      </c>
      <c r="F45" s="23"/>
      <c r="G45" s="21"/>
      <c r="H45" s="21"/>
      <c r="I45" s="23"/>
      <c r="J45" s="22"/>
      <c r="K45" s="24">
        <f t="shared" si="0"/>
        <v>0</v>
      </c>
      <c r="L45" s="23"/>
      <c r="M45" s="23"/>
      <c r="N45" s="23"/>
      <c r="O45" s="23"/>
    </row>
    <row r="46" spans="1:15" ht="12.75">
      <c r="A46" s="23" t="s">
        <v>136</v>
      </c>
      <c r="B46" s="26" t="s">
        <v>137</v>
      </c>
      <c r="C46" s="27">
        <v>290</v>
      </c>
      <c r="D46" s="24">
        <f>E46+K46</f>
        <v>2065630</v>
      </c>
      <c r="E46" s="24">
        <f>F46+G46+H46+I46+J46</f>
        <v>2065630</v>
      </c>
      <c r="F46" s="24">
        <f>F49+F48+F47+F50</f>
        <v>2065630</v>
      </c>
      <c r="G46" s="21"/>
      <c r="H46" s="21"/>
      <c r="I46" s="23"/>
      <c r="J46" s="22"/>
      <c r="K46" s="24">
        <f t="shared" si="0"/>
        <v>0</v>
      </c>
      <c r="L46" s="23"/>
      <c r="M46" s="23"/>
      <c r="N46" s="23"/>
      <c r="O46" s="23"/>
    </row>
    <row r="47" spans="1:15" ht="12.75">
      <c r="A47" s="23" t="s">
        <v>241</v>
      </c>
      <c r="B47" s="26" t="s">
        <v>275</v>
      </c>
      <c r="C47" s="28">
        <v>290295</v>
      </c>
      <c r="D47" s="24">
        <f>E47+K47</f>
        <v>1495198</v>
      </c>
      <c r="E47" s="24">
        <f>F47+G47+H47+I47+J47</f>
        <v>1495198</v>
      </c>
      <c r="F47" s="24">
        <v>1495198</v>
      </c>
      <c r="G47" s="21"/>
      <c r="H47" s="21"/>
      <c r="I47" s="23"/>
      <c r="J47" s="22"/>
      <c r="K47" s="24"/>
      <c r="L47" s="23"/>
      <c r="M47" s="23"/>
      <c r="N47" s="23"/>
      <c r="O47" s="23"/>
    </row>
    <row r="48" spans="1:15" ht="12.75">
      <c r="A48" s="23" t="s">
        <v>273</v>
      </c>
      <c r="B48" s="26" t="s">
        <v>276</v>
      </c>
      <c r="C48" s="28">
        <v>290296</v>
      </c>
      <c r="D48" s="24">
        <f>E48+K48</f>
        <v>518032</v>
      </c>
      <c r="E48" s="24">
        <f>F48+G48+H48+I48+J48</f>
        <v>518032</v>
      </c>
      <c r="F48" s="24">
        <v>518032</v>
      </c>
      <c r="G48" s="21"/>
      <c r="H48" s="21"/>
      <c r="I48" s="23"/>
      <c r="J48" s="22"/>
      <c r="K48" s="24"/>
      <c r="L48" s="23"/>
      <c r="M48" s="23"/>
      <c r="N48" s="23"/>
      <c r="O48" s="23"/>
    </row>
    <row r="49" spans="1:15" ht="25.5">
      <c r="A49" s="147" t="s">
        <v>274</v>
      </c>
      <c r="B49" s="26" t="s">
        <v>277</v>
      </c>
      <c r="C49" s="28">
        <v>290297</v>
      </c>
      <c r="D49" s="24">
        <f>E49+K49</f>
        <v>50000</v>
      </c>
      <c r="E49" s="24">
        <f>F49+G49+H49+I49+J49</f>
        <v>50000</v>
      </c>
      <c r="F49" s="24">
        <v>50000</v>
      </c>
      <c r="G49" s="21"/>
      <c r="H49" s="21"/>
      <c r="I49" s="23"/>
      <c r="J49" s="22"/>
      <c r="K49" s="24">
        <f>L49+N49+M49+O49</f>
        <v>0</v>
      </c>
      <c r="L49" s="23"/>
      <c r="M49" s="23"/>
      <c r="N49" s="23"/>
      <c r="O49" s="24"/>
    </row>
    <row r="50" spans="1:15" ht="12.75">
      <c r="A50" s="144" t="s">
        <v>138</v>
      </c>
      <c r="B50" s="26"/>
      <c r="C50" s="28">
        <v>290700</v>
      </c>
      <c r="D50" s="24">
        <f>E50+K50</f>
        <v>2400</v>
      </c>
      <c r="E50" s="24">
        <f>F50+G50+H50+I50+J50</f>
        <v>2400</v>
      </c>
      <c r="F50" s="24">
        <v>2400</v>
      </c>
      <c r="G50" s="21"/>
      <c r="H50" s="21"/>
      <c r="I50" s="23"/>
      <c r="J50" s="22"/>
      <c r="K50" s="24"/>
      <c r="L50" s="23"/>
      <c r="M50" s="23"/>
      <c r="N50" s="23"/>
      <c r="O50" s="24"/>
    </row>
    <row r="51" spans="1:15" ht="25.5">
      <c r="A51" s="23" t="s">
        <v>145</v>
      </c>
      <c r="B51" s="26" t="s">
        <v>139</v>
      </c>
      <c r="C51" s="27">
        <v>300</v>
      </c>
      <c r="D51" s="24">
        <f aca="true" t="shared" si="7" ref="D51:D56">E51+K52</f>
        <v>2573600</v>
      </c>
      <c r="E51" s="24">
        <f t="shared" si="2"/>
        <v>2573600</v>
      </c>
      <c r="F51" s="24">
        <f aca="true" t="shared" si="8" ref="F51:O51">F52+F55+F56+F57</f>
        <v>2573600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121">
        <f>L51+M51+N51+O51</f>
        <v>0</v>
      </c>
      <c r="L51" s="24">
        <f t="shared" si="8"/>
        <v>0</v>
      </c>
      <c r="M51" s="24">
        <f t="shared" si="8"/>
        <v>0</v>
      </c>
      <c r="N51" s="24">
        <f t="shared" si="8"/>
        <v>0</v>
      </c>
      <c r="O51" s="24">
        <f t="shared" si="8"/>
        <v>0</v>
      </c>
    </row>
    <row r="52" spans="1:15" ht="25.5">
      <c r="A52" s="128" t="s">
        <v>295</v>
      </c>
      <c r="B52" s="26" t="s">
        <v>140</v>
      </c>
      <c r="C52" s="27">
        <v>310</v>
      </c>
      <c r="D52" s="24">
        <f t="shared" si="7"/>
        <v>2250000</v>
      </c>
      <c r="E52" s="24">
        <f t="shared" si="2"/>
        <v>2250000</v>
      </c>
      <c r="F52" s="24">
        <f aca="true" t="shared" si="9" ref="F52:O52">F53+F54</f>
        <v>2250000</v>
      </c>
      <c r="G52" s="24">
        <f t="shared" si="9"/>
        <v>0</v>
      </c>
      <c r="H52" s="24">
        <f t="shared" si="9"/>
        <v>0</v>
      </c>
      <c r="I52" s="24">
        <f t="shared" si="9"/>
        <v>0</v>
      </c>
      <c r="J52" s="24">
        <f t="shared" si="9"/>
        <v>0</v>
      </c>
      <c r="K52" s="24">
        <f aca="true" t="shared" si="10" ref="K52:K57">L51+N51+M51+O51</f>
        <v>0</v>
      </c>
      <c r="L52" s="24">
        <f t="shared" si="9"/>
        <v>0</v>
      </c>
      <c r="M52" s="24">
        <f t="shared" si="9"/>
        <v>0</v>
      </c>
      <c r="N52" s="24">
        <f t="shared" si="9"/>
        <v>0</v>
      </c>
      <c r="O52" s="24">
        <f t="shared" si="9"/>
        <v>0</v>
      </c>
    </row>
    <row r="53" spans="1:15" ht="25.5">
      <c r="A53" s="23" t="s">
        <v>345</v>
      </c>
      <c r="B53" s="26" t="s">
        <v>142</v>
      </c>
      <c r="C53" s="28">
        <v>310312</v>
      </c>
      <c r="D53" s="24">
        <f t="shared" si="7"/>
        <v>1250000</v>
      </c>
      <c r="E53" s="24">
        <f t="shared" si="2"/>
        <v>1250000</v>
      </c>
      <c r="F53" s="145">
        <v>1250000</v>
      </c>
      <c r="G53" s="21"/>
      <c r="H53" s="21"/>
      <c r="I53" s="23"/>
      <c r="J53" s="121"/>
      <c r="K53" s="24">
        <f t="shared" si="10"/>
        <v>0</v>
      </c>
      <c r="L53" s="23"/>
      <c r="M53" s="23"/>
      <c r="N53" s="23"/>
      <c r="O53" s="24"/>
    </row>
    <row r="54" spans="1:15" ht="25.5">
      <c r="A54" s="23" t="s">
        <v>346</v>
      </c>
      <c r="B54" s="26" t="s">
        <v>144</v>
      </c>
      <c r="C54" s="28">
        <v>310700</v>
      </c>
      <c r="D54" s="24">
        <f t="shared" si="7"/>
        <v>1000000</v>
      </c>
      <c r="E54" s="24">
        <f t="shared" si="2"/>
        <v>1000000</v>
      </c>
      <c r="F54" s="129">
        <v>1000000</v>
      </c>
      <c r="G54" s="21"/>
      <c r="H54" s="21"/>
      <c r="I54" s="23"/>
      <c r="J54" s="121"/>
      <c r="K54" s="24">
        <f t="shared" si="10"/>
        <v>0</v>
      </c>
      <c r="L54" s="23"/>
      <c r="M54" s="23"/>
      <c r="N54" s="23"/>
      <c r="O54" s="23"/>
    </row>
    <row r="55" spans="1:15" ht="25.5">
      <c r="A55" s="23" t="s">
        <v>147</v>
      </c>
      <c r="B55" s="26" t="s">
        <v>146</v>
      </c>
      <c r="C55" s="27">
        <v>320</v>
      </c>
      <c r="D55" s="24">
        <f t="shared" si="7"/>
        <v>0</v>
      </c>
      <c r="E55" s="24">
        <f t="shared" si="2"/>
        <v>0</v>
      </c>
      <c r="F55" s="23"/>
      <c r="G55" s="21"/>
      <c r="H55" s="21"/>
      <c r="I55" s="23"/>
      <c r="J55" s="22"/>
      <c r="K55" s="24">
        <f t="shared" si="10"/>
        <v>0</v>
      </c>
      <c r="L55" s="23"/>
      <c r="M55" s="23"/>
      <c r="N55" s="23"/>
      <c r="O55" s="23"/>
    </row>
    <row r="56" spans="1:15" ht="25.5">
      <c r="A56" s="23" t="s">
        <v>149</v>
      </c>
      <c r="B56" s="26" t="s">
        <v>148</v>
      </c>
      <c r="C56" s="27">
        <v>330</v>
      </c>
      <c r="D56" s="24">
        <f t="shared" si="7"/>
        <v>0</v>
      </c>
      <c r="E56" s="24">
        <f t="shared" si="2"/>
        <v>0</v>
      </c>
      <c r="F56" s="23"/>
      <c r="G56" s="21"/>
      <c r="H56" s="21"/>
      <c r="I56" s="23"/>
      <c r="J56" s="22"/>
      <c r="K56" s="24">
        <f t="shared" si="10"/>
        <v>0</v>
      </c>
      <c r="L56" s="23"/>
      <c r="M56" s="23"/>
      <c r="N56" s="23"/>
      <c r="O56" s="23"/>
    </row>
    <row r="57" spans="1:15" ht="25.5">
      <c r="A57" s="23" t="s">
        <v>212</v>
      </c>
      <c r="B57" s="26" t="s">
        <v>150</v>
      </c>
      <c r="C57" s="28">
        <v>340000</v>
      </c>
      <c r="D57" s="24">
        <f>E57+K62</f>
        <v>323600</v>
      </c>
      <c r="E57" s="24">
        <f t="shared" si="2"/>
        <v>323600</v>
      </c>
      <c r="F57" s="24">
        <f>F58+F59+F60+F61+F62</f>
        <v>323600</v>
      </c>
      <c r="G57" s="24">
        <f aca="true" t="shared" si="11" ref="G57:O57">G58+G60+G61+G62</f>
        <v>0</v>
      </c>
      <c r="H57" s="24">
        <f t="shared" si="11"/>
        <v>0</v>
      </c>
      <c r="I57" s="24">
        <f t="shared" si="11"/>
        <v>0</v>
      </c>
      <c r="J57" s="24">
        <f t="shared" si="11"/>
        <v>0</v>
      </c>
      <c r="K57" s="24">
        <f t="shared" si="10"/>
        <v>0</v>
      </c>
      <c r="L57" s="24">
        <f t="shared" si="11"/>
        <v>0</v>
      </c>
      <c r="M57" s="24">
        <f t="shared" si="11"/>
        <v>0</v>
      </c>
      <c r="N57" s="24">
        <f t="shared" si="11"/>
        <v>0</v>
      </c>
      <c r="O57" s="24">
        <f t="shared" si="11"/>
        <v>0</v>
      </c>
    </row>
    <row r="58" spans="1:15" ht="12.75">
      <c r="A58" s="23" t="s">
        <v>157</v>
      </c>
      <c r="B58" s="29" t="s">
        <v>152</v>
      </c>
      <c r="C58" s="28">
        <v>340160</v>
      </c>
      <c r="D58" s="24">
        <f>E58+K59</f>
        <v>0</v>
      </c>
      <c r="E58" s="24">
        <f t="shared" si="2"/>
        <v>0</v>
      </c>
      <c r="F58" s="24"/>
      <c r="G58" s="24"/>
      <c r="H58" s="24"/>
      <c r="I58" s="24"/>
      <c r="J58" s="24"/>
      <c r="L58" s="24"/>
      <c r="M58" s="24"/>
      <c r="N58" s="24"/>
      <c r="O58" s="24"/>
    </row>
    <row r="59" spans="1:15" ht="25.5">
      <c r="A59" s="23" t="s">
        <v>159</v>
      </c>
      <c r="B59" s="26" t="s">
        <v>208</v>
      </c>
      <c r="C59" s="28">
        <v>340341</v>
      </c>
      <c r="D59" s="24">
        <f>E59+K60</f>
        <v>3000</v>
      </c>
      <c r="E59" s="24">
        <f t="shared" si="2"/>
        <v>3000</v>
      </c>
      <c r="F59" s="24">
        <v>3000</v>
      </c>
      <c r="G59" s="24"/>
      <c r="H59" s="24"/>
      <c r="I59" s="24"/>
      <c r="J59" s="24"/>
      <c r="K59" s="24">
        <f>L58+N58+M58+O58</f>
        <v>0</v>
      </c>
      <c r="L59" s="24"/>
      <c r="M59" s="24"/>
      <c r="N59" s="24"/>
      <c r="O59" s="24"/>
    </row>
    <row r="60" spans="1:15" ht="12.75">
      <c r="A60" s="23" t="s">
        <v>245</v>
      </c>
      <c r="B60" s="29" t="s">
        <v>154</v>
      </c>
      <c r="C60" s="28">
        <v>340343</v>
      </c>
      <c r="D60" s="24">
        <f>E60+K63</f>
        <v>0</v>
      </c>
      <c r="E60" s="24">
        <f t="shared" si="2"/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23" t="s">
        <v>246</v>
      </c>
      <c r="B61" s="29" t="s">
        <v>155</v>
      </c>
      <c r="C61" s="28">
        <v>340346</v>
      </c>
      <c r="D61" s="24">
        <f>E61</f>
        <v>0</v>
      </c>
      <c r="E61" s="24">
        <f t="shared" si="2"/>
        <v>0</v>
      </c>
      <c r="F61" s="24"/>
      <c r="G61" s="24"/>
      <c r="H61" s="24"/>
      <c r="I61" s="24"/>
      <c r="J61" s="24"/>
      <c r="L61" s="24"/>
      <c r="M61" s="24"/>
      <c r="N61" s="24"/>
      <c r="O61" s="24"/>
    </row>
    <row r="62" spans="1:15" ht="12.75">
      <c r="A62" s="23" t="s">
        <v>347</v>
      </c>
      <c r="B62" s="29" t="s">
        <v>109</v>
      </c>
      <c r="C62" s="28">
        <v>340700</v>
      </c>
      <c r="D62" s="24">
        <f aca="true" t="shared" si="12" ref="D62:D68">E62+K64</f>
        <v>320600</v>
      </c>
      <c r="E62" s="24">
        <f t="shared" si="2"/>
        <v>320600</v>
      </c>
      <c r="F62" s="24">
        <v>320600</v>
      </c>
      <c r="G62" s="24"/>
      <c r="H62" s="24"/>
      <c r="I62" s="24"/>
      <c r="J62" s="24"/>
      <c r="K62" s="24">
        <f>L57+N57+M57+O57</f>
        <v>0</v>
      </c>
      <c r="L62" s="24"/>
      <c r="M62" s="24"/>
      <c r="N62" s="24"/>
      <c r="O62" s="24"/>
    </row>
    <row r="63" spans="1:15" ht="25.5">
      <c r="A63" s="23" t="s">
        <v>247</v>
      </c>
      <c r="B63" s="26" t="s">
        <v>156</v>
      </c>
      <c r="C63" s="27">
        <v>500</v>
      </c>
      <c r="D63" s="24">
        <f t="shared" si="12"/>
        <v>0</v>
      </c>
      <c r="E63" s="24">
        <f t="shared" si="2"/>
        <v>0</v>
      </c>
      <c r="F63" s="24">
        <f aca="true" t="shared" si="13" ref="F63:O64">F64+F65</f>
        <v>0</v>
      </c>
      <c r="G63" s="24">
        <f t="shared" si="13"/>
        <v>0</v>
      </c>
      <c r="H63" s="24">
        <f t="shared" si="13"/>
        <v>0</v>
      </c>
      <c r="I63" s="24">
        <f t="shared" si="13"/>
        <v>0</v>
      </c>
      <c r="J63" s="24">
        <f t="shared" si="13"/>
        <v>0</v>
      </c>
      <c r="K63" s="24">
        <f>L60+N60+M60+O60</f>
        <v>0</v>
      </c>
      <c r="L63" s="24">
        <f t="shared" si="13"/>
        <v>0</v>
      </c>
      <c r="M63" s="24">
        <f t="shared" si="13"/>
        <v>0</v>
      </c>
      <c r="N63" s="24">
        <f t="shared" si="13"/>
        <v>0</v>
      </c>
      <c r="O63" s="24">
        <f t="shared" si="13"/>
        <v>0</v>
      </c>
    </row>
    <row r="64" spans="1:15" ht="38.25">
      <c r="A64" s="23" t="s">
        <v>248</v>
      </c>
      <c r="B64" s="26" t="s">
        <v>158</v>
      </c>
      <c r="C64" s="27">
        <v>520</v>
      </c>
      <c r="D64" s="24">
        <f t="shared" si="12"/>
        <v>0</v>
      </c>
      <c r="E64" s="24">
        <f t="shared" si="2"/>
        <v>0</v>
      </c>
      <c r="F64" s="23"/>
      <c r="G64" s="21"/>
      <c r="H64" s="21"/>
      <c r="I64" s="23"/>
      <c r="J64" s="22"/>
      <c r="K64" s="24">
        <f t="shared" si="13"/>
        <v>0</v>
      </c>
      <c r="L64" s="23"/>
      <c r="M64" s="23"/>
      <c r="N64" s="23"/>
      <c r="O64" s="23"/>
    </row>
    <row r="65" spans="1:15" ht="25.5">
      <c r="A65" s="23" t="s">
        <v>257</v>
      </c>
      <c r="B65" s="26" t="s">
        <v>160</v>
      </c>
      <c r="C65" s="27">
        <v>530</v>
      </c>
      <c r="D65" s="24">
        <f t="shared" si="12"/>
        <v>0</v>
      </c>
      <c r="E65" s="24">
        <f t="shared" si="2"/>
        <v>0</v>
      </c>
      <c r="F65" s="23"/>
      <c r="G65" s="21"/>
      <c r="H65" s="21"/>
      <c r="I65" s="23"/>
      <c r="J65" s="22"/>
      <c r="K65" s="24">
        <f>L63+N63+M63+O63</f>
        <v>0</v>
      </c>
      <c r="L65" s="23"/>
      <c r="M65" s="23"/>
      <c r="N65" s="23"/>
      <c r="O65" s="23"/>
    </row>
    <row r="66" spans="1:15" ht="25.5">
      <c r="A66" s="30" t="s">
        <v>161</v>
      </c>
      <c r="B66" s="20" t="s">
        <v>162</v>
      </c>
      <c r="C66" s="27" t="s">
        <v>163</v>
      </c>
      <c r="D66" s="24">
        <f t="shared" si="12"/>
        <v>0</v>
      </c>
      <c r="E66" s="24">
        <f t="shared" si="2"/>
        <v>0</v>
      </c>
      <c r="F66" s="23"/>
      <c r="G66" s="21"/>
      <c r="H66" s="21"/>
      <c r="I66" s="23"/>
      <c r="J66" s="22"/>
      <c r="K66" s="24">
        <f>L64+N64+M64+O64</f>
        <v>0</v>
      </c>
      <c r="L66" s="23"/>
      <c r="M66" s="23"/>
      <c r="N66" s="23"/>
      <c r="O66" s="23"/>
    </row>
    <row r="67" spans="1:15" ht="12.75">
      <c r="A67" s="30" t="s">
        <v>164</v>
      </c>
      <c r="B67" s="25" t="s">
        <v>165</v>
      </c>
      <c r="C67" s="27"/>
      <c r="D67" s="24">
        <f t="shared" si="12"/>
        <v>0</v>
      </c>
      <c r="E67" s="24">
        <f t="shared" si="2"/>
        <v>0</v>
      </c>
      <c r="F67" s="23"/>
      <c r="G67" s="21"/>
      <c r="H67" s="21"/>
      <c r="I67" s="23"/>
      <c r="J67" s="22"/>
      <c r="K67" s="24">
        <f>L65+N65+M65+O65</f>
        <v>0</v>
      </c>
      <c r="L67" s="23"/>
      <c r="M67" s="23"/>
      <c r="N67" s="23"/>
      <c r="O67" s="23"/>
    </row>
    <row r="68" spans="1:15" ht="25.5">
      <c r="A68" s="23" t="s">
        <v>166</v>
      </c>
      <c r="B68" s="26" t="s">
        <v>167</v>
      </c>
      <c r="C68" s="27" t="s">
        <v>163</v>
      </c>
      <c r="D68" s="24">
        <f t="shared" si="12"/>
        <v>0</v>
      </c>
      <c r="E68" s="24">
        <f t="shared" si="2"/>
        <v>0</v>
      </c>
      <c r="F68" s="23"/>
      <c r="G68" s="21"/>
      <c r="H68" s="21"/>
      <c r="I68" s="23"/>
      <c r="J68" s="22"/>
      <c r="K68" s="122">
        <f>L66+N66+M66+O66</f>
        <v>0</v>
      </c>
      <c r="L68" s="23"/>
      <c r="M68" s="23"/>
      <c r="N68" s="23"/>
      <c r="O68" s="23"/>
    </row>
    <row r="69" spans="1:15" ht="12.75">
      <c r="A69" s="12"/>
      <c r="B69" s="12"/>
      <c r="C69" s="31"/>
      <c r="D69" s="12"/>
      <c r="E69" s="12"/>
      <c r="F69" s="12"/>
      <c r="G69" s="12"/>
      <c r="H69" s="12"/>
      <c r="I69" s="12"/>
      <c r="J69" s="12"/>
      <c r="K69" s="123"/>
      <c r="L69" s="12"/>
      <c r="M69" s="12"/>
      <c r="N69" s="12"/>
      <c r="O69" s="12"/>
    </row>
    <row r="70" spans="1:11" ht="12.75">
      <c r="A70" s="153" t="s">
        <v>168</v>
      </c>
      <c r="B70" s="153"/>
      <c r="C70" s="151" t="s">
        <v>237</v>
      </c>
      <c r="D70" s="151"/>
      <c r="E70" s="151"/>
      <c r="F70" s="152" t="s">
        <v>348</v>
      </c>
      <c r="G70" s="152"/>
      <c r="K70" s="119"/>
    </row>
    <row r="71" spans="1:11" ht="12.75">
      <c r="A71" s="32"/>
      <c r="B71" s="34"/>
      <c r="D71" s="37"/>
      <c r="E71" s="35" t="s">
        <v>238</v>
      </c>
      <c r="K71" s="12"/>
    </row>
    <row r="72" spans="1:7" ht="12.75" customHeight="1">
      <c r="A72" s="153" t="s">
        <v>169</v>
      </c>
      <c r="B72" s="153"/>
      <c r="C72" s="151" t="s">
        <v>237</v>
      </c>
      <c r="D72" s="151"/>
      <c r="E72" s="151"/>
      <c r="F72" s="152" t="s">
        <v>239</v>
      </c>
      <c r="G72" s="152"/>
    </row>
    <row r="73" spans="1:5" ht="12.75">
      <c r="A73" s="36"/>
      <c r="D73" s="37"/>
      <c r="E73" s="35" t="s">
        <v>238</v>
      </c>
    </row>
    <row r="74" spans="1:7" ht="12.75">
      <c r="A74" s="155" t="s">
        <v>170</v>
      </c>
      <c r="B74" s="155"/>
      <c r="C74" s="151" t="s">
        <v>237</v>
      </c>
      <c r="D74" s="151"/>
      <c r="E74" s="151"/>
      <c r="F74" s="152" t="s">
        <v>239</v>
      </c>
      <c r="G74" s="152"/>
    </row>
    <row r="75" spans="1:5" ht="12.75">
      <c r="A75" s="36"/>
      <c r="D75" s="37"/>
      <c r="E75" s="35" t="s">
        <v>238</v>
      </c>
    </row>
    <row r="76" spans="1:6" ht="12.75">
      <c r="A76" s="36"/>
      <c r="B76" s="38"/>
      <c r="C76" s="33"/>
      <c r="D76" s="37"/>
      <c r="E76" s="33"/>
      <c r="F76" s="33"/>
    </row>
    <row r="77" spans="1:7" ht="12.75">
      <c r="A77" s="153" t="s">
        <v>171</v>
      </c>
      <c r="B77" s="153"/>
      <c r="C77" s="151" t="s">
        <v>237</v>
      </c>
      <c r="D77" s="151"/>
      <c r="E77" s="151"/>
      <c r="F77" s="152"/>
      <c r="G77" s="152"/>
    </row>
    <row r="78" spans="1:5" ht="12.75">
      <c r="A78" s="154" t="s">
        <v>172</v>
      </c>
      <c r="B78" s="154"/>
      <c r="D78" s="37"/>
      <c r="E78" s="35" t="s">
        <v>238</v>
      </c>
    </row>
  </sheetData>
  <sheetProtection/>
  <mergeCells count="35">
    <mergeCell ref="A1:G1"/>
    <mergeCell ref="I1:J1"/>
    <mergeCell ref="M1:N1"/>
    <mergeCell ref="B2:N2"/>
    <mergeCell ref="D8:D10"/>
    <mergeCell ref="E8:E10"/>
    <mergeCell ref="F8:J8"/>
    <mergeCell ref="K8:K10"/>
    <mergeCell ref="C5:K5"/>
    <mergeCell ref="M5:N5"/>
    <mergeCell ref="F6:G6"/>
    <mergeCell ref="I6:J6"/>
    <mergeCell ref="M6:N6"/>
    <mergeCell ref="L8:O9"/>
    <mergeCell ref="F9:F10"/>
    <mergeCell ref="G9:J9"/>
    <mergeCell ref="A70:B70"/>
    <mergeCell ref="F7:H7"/>
    <mergeCell ref="I7:J7"/>
    <mergeCell ref="M7:N7"/>
    <mergeCell ref="A8:A10"/>
    <mergeCell ref="B8:B10"/>
    <mergeCell ref="C8:C10"/>
    <mergeCell ref="F70:G70"/>
    <mergeCell ref="C70:E70"/>
    <mergeCell ref="C77:E77"/>
    <mergeCell ref="F77:G77"/>
    <mergeCell ref="A77:B77"/>
    <mergeCell ref="A78:B78"/>
    <mergeCell ref="A72:B72"/>
    <mergeCell ref="A74:B74"/>
    <mergeCell ref="C72:E72"/>
    <mergeCell ref="F72:G72"/>
    <mergeCell ref="C74:E74"/>
    <mergeCell ref="F74:G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97">
      <selection activeCell="B105" sqref="B105"/>
    </sheetView>
  </sheetViews>
  <sheetFormatPr defaultColWidth="9.00390625" defaultRowHeight="12.75"/>
  <cols>
    <col min="1" max="1" width="6.375" style="0" customWidth="1"/>
    <col min="2" max="2" width="38.875" style="0" customWidth="1"/>
    <col min="3" max="3" width="5.375" style="0" customWidth="1"/>
    <col min="4" max="4" width="6.375" style="0" customWidth="1"/>
    <col min="5" max="5" width="9.625" style="0" customWidth="1"/>
    <col min="6" max="6" width="5.00390625" style="0" customWidth="1"/>
    <col min="7" max="7" width="9.625" style="0" customWidth="1"/>
    <col min="8" max="8" width="7.375" style="0" customWidth="1"/>
    <col min="9" max="9" width="13.375" style="0" customWidth="1"/>
    <col min="10" max="10" width="9.375" style="0" customWidth="1"/>
    <col min="11" max="11" width="10.625" style="0" customWidth="1"/>
  </cols>
  <sheetData>
    <row r="1" spans="1:12" ht="12.75" customHeight="1">
      <c r="A1" s="179" t="s">
        <v>173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2.75">
      <c r="A2" s="179" t="s">
        <v>174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3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2.75" customHeight="1">
      <c r="A4" s="171" t="s">
        <v>285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2.75">
      <c r="A5" s="180" t="s">
        <v>64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2.75" customHeight="1">
      <c r="A6" s="171" t="s">
        <v>278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3.5" thickBot="1">
      <c r="A7" s="172" t="s">
        <v>175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23.25" customHeight="1">
      <c r="A8" s="173" t="s">
        <v>66</v>
      </c>
      <c r="B8" s="175" t="s">
        <v>1</v>
      </c>
      <c r="C8" s="175" t="s">
        <v>176</v>
      </c>
      <c r="D8" s="175"/>
      <c r="E8" s="175"/>
      <c r="F8" s="175"/>
      <c r="G8" s="175"/>
      <c r="H8" s="175"/>
      <c r="I8" s="175" t="s">
        <v>177</v>
      </c>
      <c r="J8" s="177" t="s">
        <v>70</v>
      </c>
      <c r="K8" s="177"/>
      <c r="L8" s="178"/>
    </row>
    <row r="9" spans="1:12" ht="36.75" thickBot="1">
      <c r="A9" s="174"/>
      <c r="B9" s="176"/>
      <c r="C9" s="40" t="s">
        <v>178</v>
      </c>
      <c r="D9" s="40" t="s">
        <v>179</v>
      </c>
      <c r="E9" s="40" t="s">
        <v>180</v>
      </c>
      <c r="F9" s="40" t="s">
        <v>181</v>
      </c>
      <c r="G9" s="40" t="s">
        <v>182</v>
      </c>
      <c r="H9" s="40" t="s">
        <v>183</v>
      </c>
      <c r="I9" s="176"/>
      <c r="J9" s="39" t="s">
        <v>184</v>
      </c>
      <c r="K9" s="39" t="s">
        <v>185</v>
      </c>
      <c r="L9" s="41" t="s">
        <v>186</v>
      </c>
    </row>
    <row r="10" spans="1:12" ht="12.75">
      <c r="A10" s="42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4">
        <v>8</v>
      </c>
      <c r="I10" s="43">
        <v>9</v>
      </c>
      <c r="J10" s="44">
        <v>10</v>
      </c>
      <c r="K10" s="43">
        <v>11</v>
      </c>
      <c r="L10" s="45">
        <v>12</v>
      </c>
    </row>
    <row r="11" spans="1:12" ht="13.5" customHeight="1">
      <c r="A11" s="46" t="s">
        <v>83</v>
      </c>
      <c r="B11" s="20" t="s">
        <v>84</v>
      </c>
      <c r="C11" s="47"/>
      <c r="D11" s="47"/>
      <c r="E11" s="47"/>
      <c r="F11" s="48"/>
      <c r="G11" s="47"/>
      <c r="H11" s="27"/>
      <c r="I11" s="49"/>
      <c r="J11" s="49"/>
      <c r="K11" s="49"/>
      <c r="L11" s="50"/>
    </row>
    <row r="12" spans="1:12" ht="12.75">
      <c r="A12" s="46" t="s">
        <v>85</v>
      </c>
      <c r="B12" s="25" t="s">
        <v>86</v>
      </c>
      <c r="C12" s="52" t="s">
        <v>193</v>
      </c>
      <c r="D12" s="52" t="s">
        <v>194</v>
      </c>
      <c r="E12" s="53" t="s">
        <v>195</v>
      </c>
      <c r="F12" s="53">
        <v>611</v>
      </c>
      <c r="G12" s="53" t="s">
        <v>196</v>
      </c>
      <c r="H12" s="27">
        <v>0</v>
      </c>
      <c r="I12" s="55">
        <f>I14</f>
        <v>41266450.2</v>
      </c>
      <c r="J12" s="55">
        <f>J14</f>
        <v>166500</v>
      </c>
      <c r="K12" s="55">
        <f>K14</f>
        <v>41099950.2</v>
      </c>
      <c r="L12" s="56">
        <f>L14+L19+L38+L40+L42+L43+L61+L65+L84+L86+L89+L88+L101</f>
        <v>0</v>
      </c>
    </row>
    <row r="13" spans="1:12" ht="12.75">
      <c r="A13" s="46"/>
      <c r="B13" s="26" t="s">
        <v>187</v>
      </c>
      <c r="C13" s="47" t="s">
        <v>188</v>
      </c>
      <c r="D13" s="47" t="s">
        <v>189</v>
      </c>
      <c r="E13" s="47" t="s">
        <v>190</v>
      </c>
      <c r="F13" s="47" t="s">
        <v>188</v>
      </c>
      <c r="G13" s="47" t="s">
        <v>191</v>
      </c>
      <c r="H13" s="27" t="s">
        <v>192</v>
      </c>
      <c r="I13" s="51"/>
      <c r="J13" s="49"/>
      <c r="K13" s="49"/>
      <c r="L13" s="50"/>
    </row>
    <row r="14" spans="1:12" ht="13.5" customHeight="1">
      <c r="A14" s="46" t="s">
        <v>87</v>
      </c>
      <c r="B14" s="20" t="s">
        <v>88</v>
      </c>
      <c r="C14" s="52" t="s">
        <v>193</v>
      </c>
      <c r="D14" s="52" t="s">
        <v>194</v>
      </c>
      <c r="E14" s="53" t="s">
        <v>195</v>
      </c>
      <c r="F14" s="53">
        <v>611</v>
      </c>
      <c r="G14" s="53" t="s">
        <v>196</v>
      </c>
      <c r="H14" s="27">
        <v>0</v>
      </c>
      <c r="I14" s="55">
        <f>I16+I21+I40+I42+I44+I48+I63+I67+I86+I88+I91+I90</f>
        <v>41266450.2</v>
      </c>
      <c r="J14" s="55">
        <f>J16+J21+J40+J42+J44+J48+J63+J67+J86+J88+J91+J90</f>
        <v>166500</v>
      </c>
      <c r="K14" s="55">
        <f>K16+K21+K40+K42+K44+K48+K63+K67+K86+K88+K91+K90</f>
        <v>41099950.2</v>
      </c>
      <c r="L14" s="56">
        <f>L16+L21+L40+L42+L44+L48+L63+L67+L86+L88+L91+L90</f>
        <v>0</v>
      </c>
    </row>
    <row r="15" spans="1:12" ht="12.75">
      <c r="A15" s="46"/>
      <c r="B15" s="26" t="s">
        <v>8</v>
      </c>
      <c r="C15" s="52"/>
      <c r="D15" s="52"/>
      <c r="E15" s="53"/>
      <c r="F15" s="53"/>
      <c r="G15" s="53"/>
      <c r="H15" s="27"/>
      <c r="I15" s="55"/>
      <c r="J15" s="55"/>
      <c r="K15" s="55"/>
      <c r="L15" s="56"/>
    </row>
    <row r="16" spans="1:12" ht="24.75" customHeight="1">
      <c r="A16" s="46" t="s">
        <v>89</v>
      </c>
      <c r="B16" s="26" t="s">
        <v>90</v>
      </c>
      <c r="C16" s="52" t="s">
        <v>193</v>
      </c>
      <c r="D16" s="52" t="s">
        <v>197</v>
      </c>
      <c r="E16" s="52" t="s">
        <v>287</v>
      </c>
      <c r="F16" s="53">
        <v>611</v>
      </c>
      <c r="G16" s="53" t="s">
        <v>198</v>
      </c>
      <c r="H16" s="27">
        <v>210</v>
      </c>
      <c r="I16" s="57">
        <f>I17+I18+I19+I20</f>
        <v>137491.2</v>
      </c>
      <c r="J16" s="57">
        <f>J17+J18+J19+J20</f>
        <v>0</v>
      </c>
      <c r="K16" s="57">
        <f>K17+K18+K19+K20</f>
        <v>137491.2</v>
      </c>
      <c r="L16" s="132">
        <f>L17+L18+L19+L20</f>
        <v>0</v>
      </c>
    </row>
    <row r="17" spans="1:12" ht="12.75">
      <c r="A17" s="46" t="s">
        <v>91</v>
      </c>
      <c r="B17" s="26" t="s">
        <v>92</v>
      </c>
      <c r="C17" s="52" t="s">
        <v>193</v>
      </c>
      <c r="D17" s="52" t="s">
        <v>197</v>
      </c>
      <c r="E17" s="52" t="s">
        <v>287</v>
      </c>
      <c r="F17" s="53">
        <v>611</v>
      </c>
      <c r="G17" s="53" t="s">
        <v>198</v>
      </c>
      <c r="H17" s="28">
        <v>211500</v>
      </c>
      <c r="I17" s="55">
        <f>K17</f>
        <v>105600</v>
      </c>
      <c r="J17" s="55"/>
      <c r="K17" s="55">
        <v>105600</v>
      </c>
      <c r="L17" s="56"/>
    </row>
    <row r="18" spans="1:12" ht="25.5">
      <c r="A18" s="58" t="s">
        <v>93</v>
      </c>
      <c r="B18" s="26" t="s">
        <v>200</v>
      </c>
      <c r="C18" s="52" t="s">
        <v>193</v>
      </c>
      <c r="D18" s="52" t="s">
        <v>197</v>
      </c>
      <c r="E18" s="52" t="s">
        <v>287</v>
      </c>
      <c r="F18" s="53">
        <v>611</v>
      </c>
      <c r="G18" s="53" t="s">
        <v>198</v>
      </c>
      <c r="H18" s="28">
        <v>212104</v>
      </c>
      <c r="I18" s="55"/>
      <c r="J18" s="55"/>
      <c r="K18" s="55"/>
      <c r="L18" s="56"/>
    </row>
    <row r="19" spans="1:12" ht="12.75">
      <c r="A19" s="46" t="s">
        <v>95</v>
      </c>
      <c r="B19" s="26" t="s">
        <v>109</v>
      </c>
      <c r="C19" s="52" t="s">
        <v>193</v>
      </c>
      <c r="D19" s="52" t="s">
        <v>197</v>
      </c>
      <c r="E19" s="52" t="s">
        <v>287</v>
      </c>
      <c r="F19" s="53">
        <v>611</v>
      </c>
      <c r="G19" s="53" t="s">
        <v>198</v>
      </c>
      <c r="H19" s="28">
        <v>212700</v>
      </c>
      <c r="I19" s="55"/>
      <c r="J19" s="55"/>
      <c r="K19" s="55"/>
      <c r="L19" s="56"/>
    </row>
    <row r="20" spans="1:12" ht="18.75" customHeight="1">
      <c r="A20" s="46" t="s">
        <v>199</v>
      </c>
      <c r="B20" s="26" t="s">
        <v>96</v>
      </c>
      <c r="C20" s="52" t="s">
        <v>193</v>
      </c>
      <c r="D20" s="52" t="s">
        <v>197</v>
      </c>
      <c r="E20" s="52" t="s">
        <v>287</v>
      </c>
      <c r="F20" s="53">
        <v>611</v>
      </c>
      <c r="G20" s="53" t="s">
        <v>198</v>
      </c>
      <c r="H20" s="28">
        <v>213500</v>
      </c>
      <c r="I20" s="55">
        <f>K20</f>
        <v>31891.2</v>
      </c>
      <c r="J20" s="55"/>
      <c r="K20" s="55">
        <v>31891.2</v>
      </c>
      <c r="L20" s="56"/>
    </row>
    <row r="21" spans="1:12" ht="12.75">
      <c r="A21" s="46" t="s">
        <v>97</v>
      </c>
      <c r="B21" s="29" t="s">
        <v>98</v>
      </c>
      <c r="C21" s="52" t="s">
        <v>193</v>
      </c>
      <c r="D21" s="52" t="s">
        <v>197</v>
      </c>
      <c r="E21" s="52" t="s">
        <v>287</v>
      </c>
      <c r="F21" s="53">
        <v>611</v>
      </c>
      <c r="G21" s="53" t="s">
        <v>198</v>
      </c>
      <c r="H21" s="27">
        <v>220</v>
      </c>
      <c r="I21" s="55">
        <f>I22+I23+I24+I30+I31+I36</f>
        <v>5110214</v>
      </c>
      <c r="J21" s="55">
        <f>J22+J23+J24+J30+J31+J36</f>
        <v>166500</v>
      </c>
      <c r="K21" s="55">
        <f>K22+K23+K24+K30+K31+K36</f>
        <v>4943714</v>
      </c>
      <c r="L21" s="56">
        <f>L22+L23+L24+L30+L31+L36</f>
        <v>0</v>
      </c>
    </row>
    <row r="22" spans="1:12" ht="12.75">
      <c r="A22" s="46" t="s">
        <v>99</v>
      </c>
      <c r="B22" s="29" t="s">
        <v>100</v>
      </c>
      <c r="C22" s="52" t="s">
        <v>193</v>
      </c>
      <c r="D22" s="52" t="s">
        <v>197</v>
      </c>
      <c r="E22" s="52" t="s">
        <v>287</v>
      </c>
      <c r="F22" s="53">
        <v>611</v>
      </c>
      <c r="G22" s="53" t="s">
        <v>198</v>
      </c>
      <c r="H22" s="28">
        <v>221500</v>
      </c>
      <c r="I22" s="55"/>
      <c r="J22" s="55"/>
      <c r="K22" s="55"/>
      <c r="L22" s="56"/>
    </row>
    <row r="23" spans="1:12" ht="12.75">
      <c r="A23" s="46" t="s">
        <v>101</v>
      </c>
      <c r="B23" s="29" t="s">
        <v>102</v>
      </c>
      <c r="C23" s="52" t="s">
        <v>193</v>
      </c>
      <c r="D23" s="52" t="s">
        <v>197</v>
      </c>
      <c r="E23" s="52" t="s">
        <v>287</v>
      </c>
      <c r="F23" s="53">
        <v>611</v>
      </c>
      <c r="G23" s="53" t="s">
        <v>198</v>
      </c>
      <c r="H23" s="28">
        <v>222500</v>
      </c>
      <c r="I23" s="55"/>
      <c r="J23" s="55"/>
      <c r="K23" s="55"/>
      <c r="L23" s="56"/>
    </row>
    <row r="24" spans="1:12" ht="12.75">
      <c r="A24" s="46" t="s">
        <v>103</v>
      </c>
      <c r="B24" s="29" t="s">
        <v>104</v>
      </c>
      <c r="C24" s="52" t="s">
        <v>193</v>
      </c>
      <c r="D24" s="52" t="s">
        <v>197</v>
      </c>
      <c r="E24" s="52" t="s">
        <v>287</v>
      </c>
      <c r="F24" s="53">
        <v>611</v>
      </c>
      <c r="G24" s="53" t="s">
        <v>198</v>
      </c>
      <c r="H24" s="28">
        <v>223000</v>
      </c>
      <c r="I24" s="55">
        <f>I25+I26+I27+I28+I29</f>
        <v>4789500</v>
      </c>
      <c r="J24" s="55">
        <f>J25+J26+J27+J28+J29</f>
        <v>0</v>
      </c>
      <c r="K24" s="55">
        <f>K25+K26+K27+K28+K29</f>
        <v>4789500</v>
      </c>
      <c r="L24" s="56">
        <f>L25+L26+L27+L28+L29</f>
        <v>0</v>
      </c>
    </row>
    <row r="25" spans="1:12" ht="12.75">
      <c r="A25" s="46" t="s">
        <v>252</v>
      </c>
      <c r="B25" s="29" t="s">
        <v>105</v>
      </c>
      <c r="C25" s="52" t="s">
        <v>193</v>
      </c>
      <c r="D25" s="52" t="s">
        <v>197</v>
      </c>
      <c r="E25" s="52" t="s">
        <v>287</v>
      </c>
      <c r="F25" s="53">
        <v>611</v>
      </c>
      <c r="G25" s="53" t="s">
        <v>198</v>
      </c>
      <c r="H25" s="28">
        <v>223101</v>
      </c>
      <c r="I25" s="55">
        <f>K25</f>
        <v>1149500</v>
      </c>
      <c r="J25" s="55"/>
      <c r="K25" s="55">
        <v>1149500</v>
      </c>
      <c r="L25" s="56"/>
    </row>
    <row r="26" spans="1:12" ht="12.75">
      <c r="A26" s="46" t="s">
        <v>253</v>
      </c>
      <c r="B26" s="29" t="s">
        <v>106</v>
      </c>
      <c r="C26" s="52" t="s">
        <v>193</v>
      </c>
      <c r="D26" s="52" t="s">
        <v>197</v>
      </c>
      <c r="E26" s="52" t="s">
        <v>287</v>
      </c>
      <c r="F26" s="53">
        <v>611</v>
      </c>
      <c r="G26" s="53" t="s">
        <v>198</v>
      </c>
      <c r="H26" s="28">
        <v>223102</v>
      </c>
      <c r="I26" s="55">
        <f>K26</f>
        <v>3400000</v>
      </c>
      <c r="J26" s="55"/>
      <c r="K26" s="55">
        <v>3400000</v>
      </c>
      <c r="L26" s="56"/>
    </row>
    <row r="27" spans="1:12" ht="12.75">
      <c r="A27" s="46" t="s">
        <v>254</v>
      </c>
      <c r="B27" s="29" t="s">
        <v>107</v>
      </c>
      <c r="C27" s="52" t="s">
        <v>193</v>
      </c>
      <c r="D27" s="52" t="s">
        <v>197</v>
      </c>
      <c r="E27" s="52" t="s">
        <v>287</v>
      </c>
      <c r="F27" s="53">
        <v>611</v>
      </c>
      <c r="G27" s="53" t="s">
        <v>198</v>
      </c>
      <c r="H27" s="28">
        <v>223108</v>
      </c>
      <c r="I27" s="55"/>
      <c r="J27" s="55"/>
      <c r="K27" s="55"/>
      <c r="L27" s="56"/>
    </row>
    <row r="28" spans="1:12" ht="12.75">
      <c r="A28" s="46" t="s">
        <v>255</v>
      </c>
      <c r="B28" s="29" t="s">
        <v>108</v>
      </c>
      <c r="C28" s="52" t="s">
        <v>193</v>
      </c>
      <c r="D28" s="52" t="s">
        <v>197</v>
      </c>
      <c r="E28" s="52" t="s">
        <v>287</v>
      </c>
      <c r="F28" s="53">
        <v>611</v>
      </c>
      <c r="G28" s="53" t="s">
        <v>198</v>
      </c>
      <c r="H28" s="28">
        <v>223110</v>
      </c>
      <c r="I28" s="57">
        <f>K28</f>
        <v>240000</v>
      </c>
      <c r="J28" s="55"/>
      <c r="K28" s="55">
        <v>240000</v>
      </c>
      <c r="L28" s="56"/>
    </row>
    <row r="29" spans="1:12" ht="12.75">
      <c r="A29" s="46" t="s">
        <v>256</v>
      </c>
      <c r="B29" s="29" t="s">
        <v>109</v>
      </c>
      <c r="C29" s="52" t="s">
        <v>193</v>
      </c>
      <c r="D29" s="52" t="s">
        <v>197</v>
      </c>
      <c r="E29" s="52" t="s">
        <v>287</v>
      </c>
      <c r="F29" s="53">
        <v>611</v>
      </c>
      <c r="G29" s="53" t="s">
        <v>198</v>
      </c>
      <c r="H29" s="28">
        <v>223700</v>
      </c>
      <c r="I29" s="57"/>
      <c r="J29" s="55"/>
      <c r="K29" s="55"/>
      <c r="L29" s="56"/>
    </row>
    <row r="30" spans="1:12" ht="18.75" customHeight="1">
      <c r="A30" s="46" t="s">
        <v>110</v>
      </c>
      <c r="B30" s="26" t="s">
        <v>111</v>
      </c>
      <c r="C30" s="52" t="s">
        <v>193</v>
      </c>
      <c r="D30" s="52" t="s">
        <v>197</v>
      </c>
      <c r="E30" s="52" t="s">
        <v>287</v>
      </c>
      <c r="F30" s="53">
        <v>611</v>
      </c>
      <c r="G30" s="53" t="s">
        <v>198</v>
      </c>
      <c r="H30" s="28">
        <v>224700</v>
      </c>
      <c r="I30" s="55"/>
      <c r="J30" s="55"/>
      <c r="K30" s="55"/>
      <c r="L30" s="56"/>
    </row>
    <row r="31" spans="1:12" ht="15.75" customHeight="1">
      <c r="A31" s="46" t="s">
        <v>112</v>
      </c>
      <c r="B31" s="26" t="s">
        <v>113</v>
      </c>
      <c r="C31" s="52" t="s">
        <v>193</v>
      </c>
      <c r="D31" s="52" t="s">
        <v>197</v>
      </c>
      <c r="E31" s="52" t="s">
        <v>287</v>
      </c>
      <c r="F31" s="53">
        <v>611</v>
      </c>
      <c r="G31" s="53" t="s">
        <v>198</v>
      </c>
      <c r="H31" s="28">
        <v>225000</v>
      </c>
      <c r="I31" s="55">
        <f>I32+I34+I35+I33</f>
        <v>213714</v>
      </c>
      <c r="J31" s="55">
        <f>J32+J34+J35</f>
        <v>166500</v>
      </c>
      <c r="K31" s="55">
        <f>K32+K34+K35+K33</f>
        <v>47214</v>
      </c>
      <c r="L31" s="56">
        <f>L32+L34+L35</f>
        <v>0</v>
      </c>
    </row>
    <row r="32" spans="1:12" ht="12.75">
      <c r="A32" s="46" t="s">
        <v>114</v>
      </c>
      <c r="B32" s="29" t="s">
        <v>115</v>
      </c>
      <c r="C32" s="52" t="s">
        <v>193</v>
      </c>
      <c r="D32" s="52" t="s">
        <v>197</v>
      </c>
      <c r="E32" s="52" t="s">
        <v>287</v>
      </c>
      <c r="F32" s="53">
        <v>611</v>
      </c>
      <c r="G32" s="53" t="s">
        <v>198</v>
      </c>
      <c r="H32" s="59">
        <v>225218</v>
      </c>
      <c r="I32" s="55"/>
      <c r="J32" s="55"/>
      <c r="K32" s="55"/>
      <c r="L32" s="56"/>
    </row>
    <row r="33" spans="1:12" ht="38.25">
      <c r="A33" s="46" t="s">
        <v>116</v>
      </c>
      <c r="B33" s="26" t="s">
        <v>338</v>
      </c>
      <c r="C33" s="52" t="s">
        <v>193</v>
      </c>
      <c r="D33" s="52" t="s">
        <v>197</v>
      </c>
      <c r="E33" s="52" t="s">
        <v>287</v>
      </c>
      <c r="F33" s="53">
        <v>611</v>
      </c>
      <c r="G33" s="53" t="s">
        <v>198</v>
      </c>
      <c r="H33" s="59">
        <v>225219</v>
      </c>
      <c r="I33" s="55">
        <f>K33</f>
        <v>47214</v>
      </c>
      <c r="J33" s="55"/>
      <c r="K33" s="55">
        <v>47214</v>
      </c>
      <c r="L33" s="56"/>
    </row>
    <row r="34" spans="1:12" ht="12.75">
      <c r="A34" s="46" t="s">
        <v>118</v>
      </c>
      <c r="B34" s="29" t="s">
        <v>117</v>
      </c>
      <c r="C34" s="52" t="s">
        <v>193</v>
      </c>
      <c r="D34" s="52" t="s">
        <v>197</v>
      </c>
      <c r="E34" s="52" t="s">
        <v>287</v>
      </c>
      <c r="F34" s="53">
        <v>611</v>
      </c>
      <c r="G34" s="53" t="s">
        <v>198</v>
      </c>
      <c r="H34" s="28">
        <v>225319</v>
      </c>
      <c r="I34" s="55"/>
      <c r="J34" s="55"/>
      <c r="K34" s="55"/>
      <c r="L34" s="56"/>
    </row>
    <row r="35" spans="1:12" ht="12.75">
      <c r="A35" s="46" t="s">
        <v>318</v>
      </c>
      <c r="B35" s="29" t="s">
        <v>119</v>
      </c>
      <c r="C35" s="52" t="s">
        <v>193</v>
      </c>
      <c r="D35" s="52" t="s">
        <v>197</v>
      </c>
      <c r="E35" s="52" t="s">
        <v>287</v>
      </c>
      <c r="F35" s="53">
        <v>611</v>
      </c>
      <c r="G35" s="53" t="s">
        <v>198</v>
      </c>
      <c r="H35" s="28">
        <v>225700</v>
      </c>
      <c r="I35" s="57">
        <f>J35</f>
        <v>166500</v>
      </c>
      <c r="J35" s="55">
        <v>166500</v>
      </c>
      <c r="K35" s="55"/>
      <c r="L35" s="56"/>
    </row>
    <row r="36" spans="1:12" ht="12.75">
      <c r="A36" s="46" t="s">
        <v>120</v>
      </c>
      <c r="B36" s="26" t="s">
        <v>121</v>
      </c>
      <c r="C36" s="52" t="s">
        <v>193</v>
      </c>
      <c r="D36" s="52" t="s">
        <v>197</v>
      </c>
      <c r="E36" s="52" t="s">
        <v>287</v>
      </c>
      <c r="F36" s="53">
        <v>611</v>
      </c>
      <c r="G36" s="53" t="s">
        <v>198</v>
      </c>
      <c r="H36" s="27">
        <v>226</v>
      </c>
      <c r="I36" s="55">
        <f>I37+I38+I39</f>
        <v>107000</v>
      </c>
      <c r="J36" s="55">
        <f>J37+J38+J39</f>
        <v>0</v>
      </c>
      <c r="K36" s="55">
        <f>K37+K38+K39</f>
        <v>107000</v>
      </c>
      <c r="L36" s="56">
        <f>L37+L38+L39</f>
        <v>0</v>
      </c>
    </row>
    <row r="37" spans="1:12" ht="12.75">
      <c r="A37" s="46" t="s">
        <v>122</v>
      </c>
      <c r="B37" s="29" t="s">
        <v>123</v>
      </c>
      <c r="C37" s="52" t="s">
        <v>193</v>
      </c>
      <c r="D37" s="52" t="s">
        <v>197</v>
      </c>
      <c r="E37" s="52" t="s">
        <v>287</v>
      </c>
      <c r="F37" s="53">
        <v>611</v>
      </c>
      <c r="G37" s="53" t="s">
        <v>198</v>
      </c>
      <c r="H37" s="28">
        <v>226123</v>
      </c>
      <c r="I37" s="55">
        <f>K37</f>
        <v>35000</v>
      </c>
      <c r="J37" s="55"/>
      <c r="K37" s="55">
        <v>35000</v>
      </c>
      <c r="L37" s="56"/>
    </row>
    <row r="38" spans="1:12" ht="25.5">
      <c r="A38" s="46" t="s">
        <v>124</v>
      </c>
      <c r="B38" s="26" t="s">
        <v>211</v>
      </c>
      <c r="C38" s="52" t="s">
        <v>193</v>
      </c>
      <c r="D38" s="52" t="s">
        <v>197</v>
      </c>
      <c r="E38" s="52" t="s">
        <v>287</v>
      </c>
      <c r="F38" s="53">
        <v>611</v>
      </c>
      <c r="G38" s="53" t="s">
        <v>198</v>
      </c>
      <c r="H38" s="28">
        <v>226128</v>
      </c>
      <c r="I38" s="57"/>
      <c r="J38" s="55"/>
      <c r="K38" s="55"/>
      <c r="L38" s="56"/>
    </row>
    <row r="39" spans="1:12" ht="12.75">
      <c r="A39" s="46" t="s">
        <v>126</v>
      </c>
      <c r="B39" s="29" t="s">
        <v>127</v>
      </c>
      <c r="C39" s="52" t="s">
        <v>193</v>
      </c>
      <c r="D39" s="52" t="s">
        <v>197</v>
      </c>
      <c r="E39" s="52" t="s">
        <v>287</v>
      </c>
      <c r="F39" s="53">
        <v>611</v>
      </c>
      <c r="G39" s="53" t="s">
        <v>198</v>
      </c>
      <c r="H39" s="28">
        <v>226700</v>
      </c>
      <c r="I39" s="57">
        <f>K39</f>
        <v>72000</v>
      </c>
      <c r="J39" s="55"/>
      <c r="K39" s="55">
        <v>72000</v>
      </c>
      <c r="L39" s="56"/>
    </row>
    <row r="40" spans="1:12" ht="24.75" customHeight="1">
      <c r="A40" s="46" t="s">
        <v>128</v>
      </c>
      <c r="B40" s="26" t="s">
        <v>129</v>
      </c>
      <c r="C40" s="52" t="s">
        <v>193</v>
      </c>
      <c r="D40" s="52" t="s">
        <v>197</v>
      </c>
      <c r="E40" s="52" t="s">
        <v>287</v>
      </c>
      <c r="F40" s="53">
        <v>611</v>
      </c>
      <c r="G40" s="53" t="s">
        <v>198</v>
      </c>
      <c r="H40" s="27">
        <v>240</v>
      </c>
      <c r="I40" s="55">
        <f>I41</f>
        <v>0</v>
      </c>
      <c r="J40" s="55">
        <f>J41</f>
        <v>0</v>
      </c>
      <c r="K40" s="55">
        <f>K41</f>
        <v>0</v>
      </c>
      <c r="L40" s="56">
        <f>L41</f>
        <v>0</v>
      </c>
    </row>
    <row r="41" spans="1:12" ht="36.75" customHeight="1">
      <c r="A41" s="46" t="s">
        <v>130</v>
      </c>
      <c r="B41" s="26" t="s">
        <v>131</v>
      </c>
      <c r="C41" s="52" t="s">
        <v>193</v>
      </c>
      <c r="D41" s="52" t="s">
        <v>197</v>
      </c>
      <c r="E41" s="52" t="s">
        <v>287</v>
      </c>
      <c r="F41" s="53">
        <v>611</v>
      </c>
      <c r="G41" s="53" t="s">
        <v>198</v>
      </c>
      <c r="H41" s="27">
        <v>241</v>
      </c>
      <c r="I41" s="55"/>
      <c r="J41" s="55"/>
      <c r="K41" s="55"/>
      <c r="L41" s="56"/>
    </row>
    <row r="42" spans="1:12" ht="15" customHeight="1">
      <c r="A42" s="46" t="s">
        <v>132</v>
      </c>
      <c r="B42" s="26" t="s">
        <v>262</v>
      </c>
      <c r="C42" s="52" t="s">
        <v>193</v>
      </c>
      <c r="D42" s="52" t="s">
        <v>197</v>
      </c>
      <c r="E42" s="52" t="s">
        <v>287</v>
      </c>
      <c r="F42" s="53">
        <v>611</v>
      </c>
      <c r="G42" s="53" t="s">
        <v>198</v>
      </c>
      <c r="H42" s="27">
        <v>260</v>
      </c>
      <c r="I42" s="55">
        <f>I43</f>
        <v>0</v>
      </c>
      <c r="J42" s="55">
        <f>J43</f>
        <v>0</v>
      </c>
      <c r="K42" s="55">
        <f>K43</f>
        <v>0</v>
      </c>
      <c r="L42" s="56">
        <f>L43</f>
        <v>0</v>
      </c>
    </row>
    <row r="43" spans="1:12" ht="13.5" customHeight="1">
      <c r="A43" s="46" t="s">
        <v>134</v>
      </c>
      <c r="B43" s="26" t="s">
        <v>135</v>
      </c>
      <c r="C43" s="52" t="s">
        <v>193</v>
      </c>
      <c r="D43" s="52" t="s">
        <v>197</v>
      </c>
      <c r="E43" s="52" t="s">
        <v>287</v>
      </c>
      <c r="F43" s="53">
        <v>611</v>
      </c>
      <c r="G43" s="53" t="s">
        <v>198</v>
      </c>
      <c r="H43" s="27">
        <v>262</v>
      </c>
      <c r="I43" s="55"/>
      <c r="J43" s="55"/>
      <c r="K43" s="55"/>
      <c r="L43" s="56"/>
    </row>
    <row r="44" spans="1:12" ht="12.75">
      <c r="A44" s="130">
        <v>3.5</v>
      </c>
      <c r="B44" s="26" t="s">
        <v>137</v>
      </c>
      <c r="C44" s="52" t="s">
        <v>193</v>
      </c>
      <c r="D44" s="52" t="s">
        <v>197</v>
      </c>
      <c r="E44" s="52" t="s">
        <v>287</v>
      </c>
      <c r="F44" s="53">
        <v>611</v>
      </c>
      <c r="G44" s="53" t="s">
        <v>198</v>
      </c>
      <c r="H44" s="28">
        <v>290</v>
      </c>
      <c r="I44" s="55">
        <f>K44</f>
        <v>2063230</v>
      </c>
      <c r="J44" s="55"/>
      <c r="K44" s="55">
        <f>K45+K46+K47</f>
        <v>2063230</v>
      </c>
      <c r="L44" s="56"/>
    </row>
    <row r="45" spans="1:12" ht="12.75">
      <c r="A45" s="143" t="s">
        <v>241</v>
      </c>
      <c r="B45" s="26" t="s">
        <v>275</v>
      </c>
      <c r="C45" s="52" t="s">
        <v>193</v>
      </c>
      <c r="D45" s="52" t="s">
        <v>197</v>
      </c>
      <c r="E45" s="52" t="s">
        <v>287</v>
      </c>
      <c r="F45" s="53">
        <v>611</v>
      </c>
      <c r="G45" s="53" t="s">
        <v>198</v>
      </c>
      <c r="H45" s="28">
        <v>290295</v>
      </c>
      <c r="I45" s="55">
        <f>K45</f>
        <v>1495198</v>
      </c>
      <c r="J45" s="55"/>
      <c r="K45" s="55">
        <v>1495198</v>
      </c>
      <c r="L45" s="56"/>
    </row>
    <row r="46" spans="1:12" ht="12.75">
      <c r="A46" s="130" t="s">
        <v>273</v>
      </c>
      <c r="B46" s="26" t="s">
        <v>276</v>
      </c>
      <c r="C46" s="52" t="s">
        <v>193</v>
      </c>
      <c r="D46" s="52" t="s">
        <v>197</v>
      </c>
      <c r="E46" s="52" t="s">
        <v>287</v>
      </c>
      <c r="F46" s="53">
        <v>611</v>
      </c>
      <c r="G46" s="53" t="s">
        <v>198</v>
      </c>
      <c r="H46" s="28">
        <v>290296</v>
      </c>
      <c r="I46" s="55">
        <f>K46</f>
        <v>518032</v>
      </c>
      <c r="J46" s="55"/>
      <c r="K46" s="55">
        <v>518032</v>
      </c>
      <c r="L46" s="56"/>
    </row>
    <row r="47" spans="1:12" ht="25.5">
      <c r="A47" s="130" t="s">
        <v>274</v>
      </c>
      <c r="B47" s="26" t="s">
        <v>277</v>
      </c>
      <c r="C47" s="52" t="s">
        <v>193</v>
      </c>
      <c r="D47" s="52" t="s">
        <v>197</v>
      </c>
      <c r="E47" s="52" t="s">
        <v>287</v>
      </c>
      <c r="F47" s="53">
        <v>611</v>
      </c>
      <c r="G47" s="53" t="s">
        <v>198</v>
      </c>
      <c r="H47" s="28">
        <v>290297</v>
      </c>
      <c r="I47" s="55">
        <f>K47</f>
        <v>50000</v>
      </c>
      <c r="J47" s="55"/>
      <c r="K47" s="55">
        <v>50000</v>
      </c>
      <c r="L47" s="56"/>
    </row>
    <row r="48" spans="1:12" ht="12.75" customHeight="1">
      <c r="A48" s="46" t="s">
        <v>138</v>
      </c>
      <c r="B48" s="26" t="s">
        <v>139</v>
      </c>
      <c r="C48" s="52" t="s">
        <v>193</v>
      </c>
      <c r="D48" s="52" t="s">
        <v>197</v>
      </c>
      <c r="E48" s="52" t="s">
        <v>287</v>
      </c>
      <c r="F48" s="53">
        <v>611</v>
      </c>
      <c r="G48" s="53" t="s">
        <v>198</v>
      </c>
      <c r="H48" s="27">
        <v>300</v>
      </c>
      <c r="I48" s="55">
        <f>I49+I52+I53+I54</f>
        <v>23600</v>
      </c>
      <c r="J48" s="55">
        <f>J49+J52+J53+J54</f>
        <v>0</v>
      </c>
      <c r="K48" s="55">
        <f>K49+K52+K53+K54</f>
        <v>23600</v>
      </c>
      <c r="L48" s="55">
        <f>L49+L52+L53+L54</f>
        <v>0</v>
      </c>
    </row>
    <row r="49" spans="1:12" ht="13.5" customHeight="1">
      <c r="A49" s="60" t="s">
        <v>203</v>
      </c>
      <c r="B49" s="26" t="s">
        <v>140</v>
      </c>
      <c r="C49" s="52" t="s">
        <v>193</v>
      </c>
      <c r="D49" s="52" t="s">
        <v>197</v>
      </c>
      <c r="E49" s="52" t="s">
        <v>287</v>
      </c>
      <c r="F49" s="53">
        <v>611</v>
      </c>
      <c r="G49" s="53" t="s">
        <v>198</v>
      </c>
      <c r="H49" s="27">
        <v>310</v>
      </c>
      <c r="I49" s="55">
        <f>I50+I51</f>
        <v>0</v>
      </c>
      <c r="J49" s="55">
        <f>J50+J51</f>
        <v>0</v>
      </c>
      <c r="K49" s="55">
        <f>K50+K51</f>
        <v>0</v>
      </c>
      <c r="L49" s="56">
        <f>L50+L51</f>
        <v>0</v>
      </c>
    </row>
    <row r="50" spans="1:12" ht="14.25" customHeight="1">
      <c r="A50" s="46" t="s">
        <v>141</v>
      </c>
      <c r="B50" s="26" t="s">
        <v>142</v>
      </c>
      <c r="C50" s="52" t="s">
        <v>193</v>
      </c>
      <c r="D50" s="52" t="s">
        <v>197</v>
      </c>
      <c r="E50" s="52" t="s">
        <v>287</v>
      </c>
      <c r="F50" s="53">
        <v>611</v>
      </c>
      <c r="G50" s="53" t="s">
        <v>198</v>
      </c>
      <c r="H50" s="28">
        <v>310312</v>
      </c>
      <c r="I50" s="55"/>
      <c r="J50" s="55"/>
      <c r="K50" s="55"/>
      <c r="L50" s="56"/>
    </row>
    <row r="51" spans="1:12" ht="25.5">
      <c r="A51" s="46" t="s">
        <v>143</v>
      </c>
      <c r="B51" s="26" t="s">
        <v>144</v>
      </c>
      <c r="C51" s="52" t="s">
        <v>193</v>
      </c>
      <c r="D51" s="52" t="s">
        <v>197</v>
      </c>
      <c r="E51" s="52" t="s">
        <v>287</v>
      </c>
      <c r="F51" s="53">
        <v>611</v>
      </c>
      <c r="G51" s="53" t="s">
        <v>198</v>
      </c>
      <c r="H51" s="28">
        <v>310700</v>
      </c>
      <c r="I51" s="55"/>
      <c r="J51" s="55"/>
      <c r="K51" s="55"/>
      <c r="L51" s="56"/>
    </row>
    <row r="52" spans="1:12" ht="25.5">
      <c r="A52" s="46" t="s">
        <v>288</v>
      </c>
      <c r="B52" s="26" t="s">
        <v>146</v>
      </c>
      <c r="C52" s="52" t="s">
        <v>193</v>
      </c>
      <c r="D52" s="52" t="s">
        <v>197</v>
      </c>
      <c r="E52" s="52" t="s">
        <v>287</v>
      </c>
      <c r="F52" s="53">
        <v>611</v>
      </c>
      <c r="G52" s="53" t="s">
        <v>198</v>
      </c>
      <c r="H52" s="27">
        <v>320</v>
      </c>
      <c r="I52" s="55"/>
      <c r="J52" s="55"/>
      <c r="K52" s="55"/>
      <c r="L52" s="56"/>
    </row>
    <row r="53" spans="1:12" ht="25.5">
      <c r="A53" s="46" t="s">
        <v>289</v>
      </c>
      <c r="B53" s="26" t="s">
        <v>148</v>
      </c>
      <c r="C53" s="52" t="s">
        <v>193</v>
      </c>
      <c r="D53" s="52" t="s">
        <v>197</v>
      </c>
      <c r="E53" s="52" t="s">
        <v>287</v>
      </c>
      <c r="F53" s="53">
        <v>611</v>
      </c>
      <c r="G53" s="53" t="s">
        <v>198</v>
      </c>
      <c r="H53" s="27">
        <v>330</v>
      </c>
      <c r="I53" s="55"/>
      <c r="J53" s="55"/>
      <c r="K53" s="55"/>
      <c r="L53" s="56"/>
    </row>
    <row r="54" spans="1:12" ht="15.75" customHeight="1">
      <c r="A54" s="46" t="s">
        <v>290</v>
      </c>
      <c r="B54" s="26" t="s">
        <v>150</v>
      </c>
      <c r="C54" s="52" t="s">
        <v>193</v>
      </c>
      <c r="D54" s="52" t="s">
        <v>197</v>
      </c>
      <c r="E54" s="52" t="s">
        <v>287</v>
      </c>
      <c r="F54" s="53">
        <v>611</v>
      </c>
      <c r="G54" s="53" t="s">
        <v>198</v>
      </c>
      <c r="H54" s="28">
        <v>340000</v>
      </c>
      <c r="I54" s="55">
        <f>SUM(I55:I62)</f>
        <v>23600</v>
      </c>
      <c r="J54" s="55">
        <f>SUM(J55:J62)</f>
        <v>0</v>
      </c>
      <c r="K54" s="55">
        <f>SUM(K55:K62)</f>
        <v>23600</v>
      </c>
      <c r="L54" s="55">
        <f>SUM(L55:L62)</f>
        <v>0</v>
      </c>
    </row>
    <row r="55" spans="1:12" ht="12.75">
      <c r="A55" s="46" t="s">
        <v>291</v>
      </c>
      <c r="B55" s="29" t="s">
        <v>152</v>
      </c>
      <c r="C55" s="52" t="s">
        <v>193</v>
      </c>
      <c r="D55" s="52" t="s">
        <v>197</v>
      </c>
      <c r="E55" s="52" t="s">
        <v>287</v>
      </c>
      <c r="F55" s="53">
        <v>611</v>
      </c>
      <c r="G55" s="53" t="s">
        <v>198</v>
      </c>
      <c r="H55" s="28">
        <v>340160</v>
      </c>
      <c r="I55" s="55"/>
      <c r="J55" s="55"/>
      <c r="K55" s="55"/>
      <c r="L55" s="56"/>
    </row>
    <row r="56" spans="1:12" ht="12.75">
      <c r="A56" s="46" t="s">
        <v>292</v>
      </c>
      <c r="B56" s="29" t="s">
        <v>204</v>
      </c>
      <c r="C56" s="52" t="s">
        <v>193</v>
      </c>
      <c r="D56" s="52" t="s">
        <v>197</v>
      </c>
      <c r="E56" s="52" t="s">
        <v>287</v>
      </c>
      <c r="F56" s="53">
        <v>611</v>
      </c>
      <c r="G56" s="53" t="s">
        <v>205</v>
      </c>
      <c r="H56" s="28">
        <v>340161</v>
      </c>
      <c r="I56" s="55"/>
      <c r="J56" s="55"/>
      <c r="K56" s="55"/>
      <c r="L56" s="56"/>
    </row>
    <row r="57" spans="1:12" ht="12.75">
      <c r="A57" s="46" t="s">
        <v>293</v>
      </c>
      <c r="B57" s="29" t="s">
        <v>206</v>
      </c>
      <c r="C57" s="52" t="s">
        <v>193</v>
      </c>
      <c r="D57" s="52" t="s">
        <v>197</v>
      </c>
      <c r="E57" s="52" t="s">
        <v>287</v>
      </c>
      <c r="F57" s="53">
        <v>611</v>
      </c>
      <c r="G57" s="53" t="s">
        <v>207</v>
      </c>
      <c r="H57" s="28">
        <v>340162</v>
      </c>
      <c r="I57" s="55"/>
      <c r="J57" s="55"/>
      <c r="K57" s="55"/>
      <c r="L57" s="56"/>
    </row>
    <row r="58" spans="1:12" ht="12.75">
      <c r="A58" s="46" t="s">
        <v>294</v>
      </c>
      <c r="B58" s="29" t="s">
        <v>208</v>
      </c>
      <c r="C58" s="52" t="s">
        <v>193</v>
      </c>
      <c r="D58" s="52" t="s">
        <v>197</v>
      </c>
      <c r="E58" s="52" t="s">
        <v>287</v>
      </c>
      <c r="F58" s="53">
        <v>611</v>
      </c>
      <c r="G58" s="53" t="s">
        <v>198</v>
      </c>
      <c r="H58" s="28">
        <v>340341</v>
      </c>
      <c r="I58" s="55">
        <f>K58</f>
        <v>3000</v>
      </c>
      <c r="J58" s="55"/>
      <c r="K58" s="55">
        <v>3000</v>
      </c>
      <c r="L58" s="56"/>
    </row>
    <row r="59" spans="1:12" ht="12.75">
      <c r="A59" s="46" t="s">
        <v>308</v>
      </c>
      <c r="B59" s="29" t="s">
        <v>154</v>
      </c>
      <c r="C59" s="52" t="s">
        <v>193</v>
      </c>
      <c r="D59" s="52" t="s">
        <v>197</v>
      </c>
      <c r="E59" s="52" t="s">
        <v>287</v>
      </c>
      <c r="F59" s="53">
        <v>611</v>
      </c>
      <c r="G59" s="53" t="s">
        <v>198</v>
      </c>
      <c r="H59" s="28">
        <v>340343</v>
      </c>
      <c r="I59" s="57"/>
      <c r="J59" s="55"/>
      <c r="K59" s="55"/>
      <c r="L59" s="56"/>
    </row>
    <row r="60" spans="1:12" ht="12.75">
      <c r="A60" s="46" t="s">
        <v>309</v>
      </c>
      <c r="B60" s="29" t="s">
        <v>209</v>
      </c>
      <c r="C60" s="52" t="s">
        <v>193</v>
      </c>
      <c r="D60" s="52" t="s">
        <v>197</v>
      </c>
      <c r="E60" s="52" t="s">
        <v>287</v>
      </c>
      <c r="F60" s="53">
        <v>611</v>
      </c>
      <c r="G60" s="53" t="s">
        <v>198</v>
      </c>
      <c r="H60" s="28">
        <v>340344</v>
      </c>
      <c r="I60" s="55"/>
      <c r="J60" s="55"/>
      <c r="K60" s="55"/>
      <c r="L60" s="56"/>
    </row>
    <row r="61" spans="1:12" ht="12.75">
      <c r="A61" s="46" t="s">
        <v>310</v>
      </c>
      <c r="B61" s="29" t="s">
        <v>155</v>
      </c>
      <c r="C61" s="52" t="s">
        <v>193</v>
      </c>
      <c r="D61" s="52" t="s">
        <v>197</v>
      </c>
      <c r="E61" s="52" t="s">
        <v>287</v>
      </c>
      <c r="F61" s="53">
        <v>611</v>
      </c>
      <c r="G61" s="53" t="s">
        <v>198</v>
      </c>
      <c r="H61" s="28">
        <v>340346</v>
      </c>
      <c r="I61" s="55"/>
      <c r="J61" s="55"/>
      <c r="K61" s="55"/>
      <c r="L61" s="56"/>
    </row>
    <row r="62" spans="1:12" ht="12.75">
      <c r="A62" s="46" t="s">
        <v>311</v>
      </c>
      <c r="B62" s="29" t="s">
        <v>109</v>
      </c>
      <c r="C62" s="52" t="s">
        <v>193</v>
      </c>
      <c r="D62" s="52" t="s">
        <v>197</v>
      </c>
      <c r="E62" s="52" t="s">
        <v>287</v>
      </c>
      <c r="F62" s="53">
        <v>611</v>
      </c>
      <c r="G62" s="53" t="s">
        <v>198</v>
      </c>
      <c r="H62" s="28">
        <v>340700</v>
      </c>
      <c r="I62" s="57">
        <f>K62</f>
        <v>20600</v>
      </c>
      <c r="J62" s="55"/>
      <c r="K62" s="55">
        <v>20600</v>
      </c>
      <c r="L62" s="56"/>
    </row>
    <row r="63" spans="1:12" ht="25.5">
      <c r="A63" s="46" t="s">
        <v>145</v>
      </c>
      <c r="B63" s="26" t="s">
        <v>90</v>
      </c>
      <c r="C63" s="52" t="s">
        <v>193</v>
      </c>
      <c r="D63" s="52" t="s">
        <v>197</v>
      </c>
      <c r="E63" s="52" t="s">
        <v>307</v>
      </c>
      <c r="F63" s="53">
        <v>611</v>
      </c>
      <c r="G63" s="53" t="s">
        <v>210</v>
      </c>
      <c r="H63" s="27">
        <v>210</v>
      </c>
      <c r="I63" s="57">
        <f>I64+I65+I66</f>
        <v>30848495</v>
      </c>
      <c r="J63" s="57">
        <f>J64+J65+J66</f>
        <v>0</v>
      </c>
      <c r="K63" s="57">
        <f>K64+K65+K66</f>
        <v>30848495</v>
      </c>
      <c r="L63" s="56">
        <f>L64+L65+L66</f>
        <v>0</v>
      </c>
    </row>
    <row r="64" spans="1:12" ht="12.75">
      <c r="A64" s="46" t="s">
        <v>295</v>
      </c>
      <c r="B64" s="26" t="s">
        <v>92</v>
      </c>
      <c r="C64" s="52" t="s">
        <v>193</v>
      </c>
      <c r="D64" s="52" t="s">
        <v>197</v>
      </c>
      <c r="E64" s="52" t="s">
        <v>307</v>
      </c>
      <c r="F64" s="53">
        <v>611</v>
      </c>
      <c r="G64" s="53" t="s">
        <v>210</v>
      </c>
      <c r="H64" s="28">
        <v>211500</v>
      </c>
      <c r="I64" s="55">
        <f>K64</f>
        <v>23692162</v>
      </c>
      <c r="J64" s="55"/>
      <c r="K64" s="55">
        <v>23692162</v>
      </c>
      <c r="L64" s="56"/>
    </row>
    <row r="65" spans="1:12" ht="12.75">
      <c r="A65" s="46" t="s">
        <v>296</v>
      </c>
      <c r="B65" s="26" t="s">
        <v>109</v>
      </c>
      <c r="C65" s="52" t="s">
        <v>193</v>
      </c>
      <c r="D65" s="52" t="s">
        <v>197</v>
      </c>
      <c r="E65" s="52" t="s">
        <v>307</v>
      </c>
      <c r="F65" s="53">
        <v>611</v>
      </c>
      <c r="G65" s="53" t="s">
        <v>210</v>
      </c>
      <c r="H65" s="28">
        <v>212500</v>
      </c>
      <c r="I65" s="55">
        <f>K65</f>
        <v>1300</v>
      </c>
      <c r="J65" s="55"/>
      <c r="K65" s="55">
        <v>1300</v>
      </c>
      <c r="L65" s="56"/>
    </row>
    <row r="66" spans="1:12" ht="12.75">
      <c r="A66" s="60" t="s">
        <v>312</v>
      </c>
      <c r="B66" s="26" t="s">
        <v>96</v>
      </c>
      <c r="C66" s="52" t="s">
        <v>193</v>
      </c>
      <c r="D66" s="52" t="s">
        <v>197</v>
      </c>
      <c r="E66" s="52" t="s">
        <v>307</v>
      </c>
      <c r="F66" s="53">
        <v>611</v>
      </c>
      <c r="G66" s="53" t="s">
        <v>210</v>
      </c>
      <c r="H66" s="28">
        <v>213500</v>
      </c>
      <c r="I66" s="55">
        <f>K66</f>
        <v>7155033</v>
      </c>
      <c r="J66" s="55"/>
      <c r="K66" s="55">
        <v>7155033</v>
      </c>
      <c r="L66" s="56"/>
    </row>
    <row r="67" spans="1:12" ht="12.75">
      <c r="A67" s="46" t="s">
        <v>147</v>
      </c>
      <c r="B67" s="29" t="s">
        <v>98</v>
      </c>
      <c r="C67" s="52" t="s">
        <v>193</v>
      </c>
      <c r="D67" s="52" t="s">
        <v>197</v>
      </c>
      <c r="E67" s="52" t="s">
        <v>307</v>
      </c>
      <c r="F67" s="53">
        <v>611</v>
      </c>
      <c r="G67" s="53" t="s">
        <v>210</v>
      </c>
      <c r="H67" s="27">
        <v>220</v>
      </c>
      <c r="I67" s="55">
        <f>I68+I69+I70+I76+I77+I81</f>
        <v>531020</v>
      </c>
      <c r="J67" s="55">
        <f>J68+J69+J70+J76+J77+J81</f>
        <v>0</v>
      </c>
      <c r="K67" s="55">
        <f>K68+K69+K70+K76+K77+K81</f>
        <v>531020</v>
      </c>
      <c r="L67" s="56">
        <f>L68+L69+L70+L76+L77+L81</f>
        <v>0</v>
      </c>
    </row>
    <row r="68" spans="1:12" ht="12.75">
      <c r="A68" s="46" t="s">
        <v>302</v>
      </c>
      <c r="B68" s="29" t="s">
        <v>100</v>
      </c>
      <c r="C68" s="52" t="s">
        <v>193</v>
      </c>
      <c r="D68" s="52" t="s">
        <v>197</v>
      </c>
      <c r="E68" s="52" t="s">
        <v>307</v>
      </c>
      <c r="F68" s="53">
        <v>611</v>
      </c>
      <c r="G68" s="53" t="s">
        <v>210</v>
      </c>
      <c r="H68" s="28">
        <v>221500</v>
      </c>
      <c r="I68" s="55">
        <f>K68</f>
        <v>100000</v>
      </c>
      <c r="J68" s="55"/>
      <c r="K68" s="55">
        <v>100000</v>
      </c>
      <c r="L68" s="56"/>
    </row>
    <row r="69" spans="1:12" ht="12.75">
      <c r="A69" s="46" t="s">
        <v>303</v>
      </c>
      <c r="B69" s="29" t="s">
        <v>102</v>
      </c>
      <c r="C69" s="52" t="s">
        <v>193</v>
      </c>
      <c r="D69" s="52" t="s">
        <v>197</v>
      </c>
      <c r="E69" s="52" t="s">
        <v>307</v>
      </c>
      <c r="F69" s="53">
        <v>611</v>
      </c>
      <c r="G69" s="53" t="s">
        <v>210</v>
      </c>
      <c r="H69" s="28">
        <v>222500</v>
      </c>
      <c r="I69" s="55"/>
      <c r="J69" s="55"/>
      <c r="K69" s="55"/>
      <c r="L69" s="56"/>
    </row>
    <row r="70" spans="1:12" ht="12.75">
      <c r="A70" s="46" t="s">
        <v>304</v>
      </c>
      <c r="B70" s="29" t="s">
        <v>104</v>
      </c>
      <c r="C70" s="52" t="s">
        <v>193</v>
      </c>
      <c r="D70" s="52" t="s">
        <v>197</v>
      </c>
      <c r="E70" s="52" t="s">
        <v>307</v>
      </c>
      <c r="F70" s="53">
        <v>611</v>
      </c>
      <c r="G70" s="53" t="s">
        <v>210</v>
      </c>
      <c r="H70" s="28">
        <v>223000</v>
      </c>
      <c r="I70" s="55">
        <f>I71+I72+I73+I74+I75</f>
        <v>0</v>
      </c>
      <c r="J70" s="55">
        <f>J71+J72+J73+J74+J75</f>
        <v>0</v>
      </c>
      <c r="K70" s="55">
        <f>K71+K72+K73+K74+K75</f>
        <v>0</v>
      </c>
      <c r="L70" s="56">
        <f>L71+L72+L73+L74+L75</f>
        <v>0</v>
      </c>
    </row>
    <row r="71" spans="1:12" ht="12.75">
      <c r="A71" s="46" t="s">
        <v>313</v>
      </c>
      <c r="B71" s="29" t="s">
        <v>105</v>
      </c>
      <c r="C71" s="52" t="s">
        <v>193</v>
      </c>
      <c r="D71" s="52" t="s">
        <v>197</v>
      </c>
      <c r="E71" s="52" t="s">
        <v>307</v>
      </c>
      <c r="F71" s="53">
        <v>611</v>
      </c>
      <c r="G71" s="53" t="s">
        <v>210</v>
      </c>
      <c r="H71" s="28">
        <v>223101</v>
      </c>
      <c r="I71" s="55"/>
      <c r="J71" s="55"/>
      <c r="K71" s="55"/>
      <c r="L71" s="56"/>
    </row>
    <row r="72" spans="1:12" ht="12.75">
      <c r="A72" s="46" t="s">
        <v>314</v>
      </c>
      <c r="B72" s="29" t="s">
        <v>106</v>
      </c>
      <c r="C72" s="52" t="s">
        <v>193</v>
      </c>
      <c r="D72" s="52" t="s">
        <v>197</v>
      </c>
      <c r="E72" s="52" t="s">
        <v>307</v>
      </c>
      <c r="F72" s="53">
        <v>611</v>
      </c>
      <c r="G72" s="53" t="s">
        <v>210</v>
      </c>
      <c r="H72" s="28">
        <v>223102</v>
      </c>
      <c r="I72" s="55"/>
      <c r="J72" s="55"/>
      <c r="K72" s="55"/>
      <c r="L72" s="56"/>
    </row>
    <row r="73" spans="1:12" ht="12.75">
      <c r="A73" s="46" t="s">
        <v>315</v>
      </c>
      <c r="B73" s="29" t="s">
        <v>107</v>
      </c>
      <c r="C73" s="52" t="s">
        <v>193</v>
      </c>
      <c r="D73" s="52" t="s">
        <v>197</v>
      </c>
      <c r="E73" s="52" t="s">
        <v>307</v>
      </c>
      <c r="F73" s="53">
        <v>611</v>
      </c>
      <c r="G73" s="53" t="s">
        <v>210</v>
      </c>
      <c r="H73" s="28">
        <v>223108</v>
      </c>
      <c r="I73" s="55"/>
      <c r="J73" s="55"/>
      <c r="K73" s="55"/>
      <c r="L73" s="56"/>
    </row>
    <row r="74" spans="1:12" ht="12.75">
      <c r="A74" s="46" t="s">
        <v>316</v>
      </c>
      <c r="B74" s="29" t="s">
        <v>108</v>
      </c>
      <c r="C74" s="52" t="s">
        <v>193</v>
      </c>
      <c r="D74" s="52" t="s">
        <v>197</v>
      </c>
      <c r="E74" s="52" t="s">
        <v>307</v>
      </c>
      <c r="F74" s="53">
        <v>611</v>
      </c>
      <c r="G74" s="53" t="s">
        <v>210</v>
      </c>
      <c r="H74" s="28">
        <v>223110</v>
      </c>
      <c r="I74" s="55"/>
      <c r="J74" s="55"/>
      <c r="K74" s="55"/>
      <c r="L74" s="56"/>
    </row>
    <row r="75" spans="1:12" ht="12.75">
      <c r="A75" s="46" t="s">
        <v>317</v>
      </c>
      <c r="B75" s="29" t="s">
        <v>109</v>
      </c>
      <c r="C75" s="52" t="s">
        <v>193</v>
      </c>
      <c r="D75" s="52" t="s">
        <v>197</v>
      </c>
      <c r="E75" s="52" t="s">
        <v>307</v>
      </c>
      <c r="F75" s="53">
        <v>611</v>
      </c>
      <c r="G75" s="53" t="s">
        <v>210</v>
      </c>
      <c r="H75" s="28">
        <v>223700</v>
      </c>
      <c r="I75" s="55"/>
      <c r="J75" s="55"/>
      <c r="K75" s="55"/>
      <c r="L75" s="56"/>
    </row>
    <row r="76" spans="1:12" ht="12.75">
      <c r="A76" s="46" t="s">
        <v>305</v>
      </c>
      <c r="B76" s="26" t="s">
        <v>111</v>
      </c>
      <c r="C76" s="52" t="s">
        <v>193</v>
      </c>
      <c r="D76" s="52" t="s">
        <v>197</v>
      </c>
      <c r="E76" s="52" t="s">
        <v>307</v>
      </c>
      <c r="F76" s="53">
        <v>611</v>
      </c>
      <c r="G76" s="53" t="s">
        <v>210</v>
      </c>
      <c r="H76" s="28">
        <v>224700</v>
      </c>
      <c r="I76" s="57"/>
      <c r="J76" s="55"/>
      <c r="K76" s="55"/>
      <c r="L76" s="56"/>
    </row>
    <row r="77" spans="1:12" ht="12.75">
      <c r="A77" s="60" t="s">
        <v>306</v>
      </c>
      <c r="B77" s="26" t="s">
        <v>113</v>
      </c>
      <c r="C77" s="52" t="s">
        <v>193</v>
      </c>
      <c r="D77" s="52" t="s">
        <v>197</v>
      </c>
      <c r="E77" s="52" t="s">
        <v>307</v>
      </c>
      <c r="F77" s="53">
        <v>611</v>
      </c>
      <c r="G77" s="53" t="s">
        <v>210</v>
      </c>
      <c r="H77" s="28">
        <v>225000</v>
      </c>
      <c r="I77" s="55">
        <f>I78+I79+I80</f>
        <v>0</v>
      </c>
      <c r="J77" s="55">
        <f>J78+J79+J80</f>
        <v>0</v>
      </c>
      <c r="K77" s="55">
        <f>K78+K79+K80</f>
        <v>0</v>
      </c>
      <c r="L77" s="56">
        <f>L78+L79+L80</f>
        <v>0</v>
      </c>
    </row>
    <row r="78" spans="1:12" ht="12.75">
      <c r="A78" s="46" t="s">
        <v>319</v>
      </c>
      <c r="B78" s="29" t="s">
        <v>115</v>
      </c>
      <c r="C78" s="52" t="s">
        <v>193</v>
      </c>
      <c r="D78" s="52" t="s">
        <v>197</v>
      </c>
      <c r="E78" s="52" t="s">
        <v>307</v>
      </c>
      <c r="F78" s="53">
        <v>611</v>
      </c>
      <c r="G78" s="53" t="s">
        <v>210</v>
      </c>
      <c r="H78" s="59">
        <v>225218</v>
      </c>
      <c r="I78" s="55"/>
      <c r="J78" s="55"/>
      <c r="K78" s="55"/>
      <c r="L78" s="56"/>
    </row>
    <row r="79" spans="1:12" ht="12.75">
      <c r="A79" s="46" t="s">
        <v>320</v>
      </c>
      <c r="B79" s="29" t="s">
        <v>117</v>
      </c>
      <c r="C79" s="52" t="s">
        <v>193</v>
      </c>
      <c r="D79" s="52" t="s">
        <v>197</v>
      </c>
      <c r="E79" s="52" t="s">
        <v>307</v>
      </c>
      <c r="F79" s="53">
        <v>611</v>
      </c>
      <c r="G79" s="53" t="s">
        <v>210</v>
      </c>
      <c r="H79" s="28">
        <v>225319</v>
      </c>
      <c r="I79" s="55"/>
      <c r="J79" s="55"/>
      <c r="K79" s="55"/>
      <c r="L79" s="56"/>
    </row>
    <row r="80" spans="1:12" ht="12.75">
      <c r="A80" s="46" t="s">
        <v>321</v>
      </c>
      <c r="B80" s="29" t="s">
        <v>119</v>
      </c>
      <c r="C80" s="52" t="s">
        <v>193</v>
      </c>
      <c r="D80" s="52" t="s">
        <v>197</v>
      </c>
      <c r="E80" s="52" t="s">
        <v>307</v>
      </c>
      <c r="F80" s="53">
        <v>611</v>
      </c>
      <c r="G80" s="53" t="s">
        <v>210</v>
      </c>
      <c r="H80" s="28">
        <v>225700</v>
      </c>
      <c r="I80" s="57"/>
      <c r="J80" s="55"/>
      <c r="K80" s="55"/>
      <c r="L80" s="56"/>
    </row>
    <row r="81" spans="1:12" ht="12.75">
      <c r="A81" s="46" t="s">
        <v>322</v>
      </c>
      <c r="B81" s="26" t="s">
        <v>121</v>
      </c>
      <c r="C81" s="52" t="s">
        <v>193</v>
      </c>
      <c r="D81" s="52" t="s">
        <v>197</v>
      </c>
      <c r="E81" s="52" t="s">
        <v>307</v>
      </c>
      <c r="F81" s="53">
        <v>611</v>
      </c>
      <c r="G81" s="53" t="s">
        <v>210</v>
      </c>
      <c r="H81" s="27">
        <v>226</v>
      </c>
      <c r="I81" s="55">
        <f>I82+I84+I85+I83</f>
        <v>431020</v>
      </c>
      <c r="J81" s="55">
        <f>J82+J84+J85</f>
        <v>0</v>
      </c>
      <c r="K81" s="55">
        <f>K82+K84+K85</f>
        <v>431020</v>
      </c>
      <c r="L81" s="56">
        <f>L82+L84+L85</f>
        <v>0</v>
      </c>
    </row>
    <row r="82" spans="1:12" ht="12.75">
      <c r="A82" s="46" t="s">
        <v>323</v>
      </c>
      <c r="B82" s="29" t="s">
        <v>123</v>
      </c>
      <c r="C82" s="52" t="s">
        <v>193</v>
      </c>
      <c r="D82" s="52" t="s">
        <v>197</v>
      </c>
      <c r="E82" s="52" t="s">
        <v>307</v>
      </c>
      <c r="F82" s="53">
        <v>611</v>
      </c>
      <c r="G82" s="53" t="s">
        <v>210</v>
      </c>
      <c r="H82" s="28">
        <v>226123</v>
      </c>
      <c r="I82" s="55">
        <v>0</v>
      </c>
      <c r="J82" s="55"/>
      <c r="K82" s="55">
        <v>0</v>
      </c>
      <c r="L82" s="56"/>
    </row>
    <row r="83" spans="1:12" ht="12.75">
      <c r="A83" s="46" t="s">
        <v>324</v>
      </c>
      <c r="B83" s="29" t="s">
        <v>211</v>
      </c>
      <c r="C83" s="52" t="s">
        <v>193</v>
      </c>
      <c r="D83" s="52" t="s">
        <v>197</v>
      </c>
      <c r="E83" s="52" t="s">
        <v>307</v>
      </c>
      <c r="F83" s="53">
        <v>611</v>
      </c>
      <c r="G83" s="53" t="s">
        <v>210</v>
      </c>
      <c r="H83" s="28">
        <v>226128</v>
      </c>
      <c r="I83" s="55"/>
      <c r="J83" s="55"/>
      <c r="K83" s="55"/>
      <c r="L83" s="56"/>
    </row>
    <row r="84" spans="1:12" ht="12.75">
      <c r="A84" s="46" t="s">
        <v>325</v>
      </c>
      <c r="B84" s="29" t="s">
        <v>125</v>
      </c>
      <c r="C84" s="52" t="s">
        <v>193</v>
      </c>
      <c r="D84" s="52" t="s">
        <v>197</v>
      </c>
      <c r="E84" s="52" t="s">
        <v>307</v>
      </c>
      <c r="F84" s="53">
        <v>611</v>
      </c>
      <c r="G84" s="53" t="s">
        <v>210</v>
      </c>
      <c r="H84" s="28">
        <v>226144</v>
      </c>
      <c r="I84" s="55">
        <f>K84</f>
        <v>100000</v>
      </c>
      <c r="J84" s="55"/>
      <c r="K84" s="55">
        <v>100000</v>
      </c>
      <c r="L84" s="56"/>
    </row>
    <row r="85" spans="1:12" ht="12.75">
      <c r="A85" s="46" t="s">
        <v>326</v>
      </c>
      <c r="B85" s="29" t="s">
        <v>127</v>
      </c>
      <c r="C85" s="52" t="s">
        <v>193</v>
      </c>
      <c r="D85" s="52" t="s">
        <v>197</v>
      </c>
      <c r="E85" s="52" t="s">
        <v>307</v>
      </c>
      <c r="F85" s="53">
        <v>611</v>
      </c>
      <c r="G85" s="53" t="s">
        <v>210</v>
      </c>
      <c r="H85" s="28">
        <v>226700</v>
      </c>
      <c r="I85" s="55">
        <f>K85</f>
        <v>331020</v>
      </c>
      <c r="J85" s="55"/>
      <c r="K85" s="55">
        <v>331020</v>
      </c>
      <c r="L85" s="56"/>
    </row>
    <row r="86" spans="1:12" ht="25.5">
      <c r="A86" s="46" t="s">
        <v>149</v>
      </c>
      <c r="B86" s="26" t="s">
        <v>129</v>
      </c>
      <c r="C86" s="52" t="s">
        <v>193</v>
      </c>
      <c r="D86" s="52" t="s">
        <v>197</v>
      </c>
      <c r="E86" s="52" t="s">
        <v>307</v>
      </c>
      <c r="F86" s="53">
        <v>611</v>
      </c>
      <c r="G86" s="53" t="s">
        <v>210</v>
      </c>
      <c r="H86" s="27">
        <v>240</v>
      </c>
      <c r="I86" s="55">
        <f>I87</f>
        <v>0</v>
      </c>
      <c r="J86" s="55">
        <f>J87</f>
        <v>0</v>
      </c>
      <c r="K86" s="55">
        <f>K87</f>
        <v>0</v>
      </c>
      <c r="L86" s="56">
        <f>L87</f>
        <v>0</v>
      </c>
    </row>
    <row r="87" spans="1:12" ht="38.25">
      <c r="A87" s="46" t="s">
        <v>151</v>
      </c>
      <c r="B87" s="26" t="s">
        <v>131</v>
      </c>
      <c r="C87" s="52" t="s">
        <v>193</v>
      </c>
      <c r="D87" s="52" t="s">
        <v>197</v>
      </c>
      <c r="E87" s="52" t="s">
        <v>307</v>
      </c>
      <c r="F87" s="53">
        <v>611</v>
      </c>
      <c r="G87" s="53" t="s">
        <v>210</v>
      </c>
      <c r="H87" s="27">
        <v>241</v>
      </c>
      <c r="I87" s="55"/>
      <c r="J87" s="55"/>
      <c r="K87" s="55"/>
      <c r="L87" s="56"/>
    </row>
    <row r="88" spans="1:12" ht="12.75">
      <c r="A88" s="46" t="s">
        <v>212</v>
      </c>
      <c r="B88" s="26" t="s">
        <v>262</v>
      </c>
      <c r="C88" s="52" t="s">
        <v>193</v>
      </c>
      <c r="D88" s="52" t="s">
        <v>197</v>
      </c>
      <c r="E88" s="52" t="s">
        <v>307</v>
      </c>
      <c r="F88" s="53">
        <v>611</v>
      </c>
      <c r="G88" s="53" t="s">
        <v>210</v>
      </c>
      <c r="H88" s="27">
        <v>260</v>
      </c>
      <c r="I88" s="55">
        <f>I89</f>
        <v>0</v>
      </c>
      <c r="J88" s="55">
        <f>J89</f>
        <v>0</v>
      </c>
      <c r="K88" s="55">
        <f>K89</f>
        <v>0</v>
      </c>
      <c r="L88" s="56">
        <f>L89</f>
        <v>0</v>
      </c>
    </row>
    <row r="89" spans="1:12" ht="12.75">
      <c r="A89" s="46" t="s">
        <v>157</v>
      </c>
      <c r="B89" s="26" t="s">
        <v>135</v>
      </c>
      <c r="C89" s="52" t="s">
        <v>193</v>
      </c>
      <c r="D89" s="52" t="s">
        <v>197</v>
      </c>
      <c r="E89" s="52" t="s">
        <v>307</v>
      </c>
      <c r="F89" s="53">
        <v>611</v>
      </c>
      <c r="G89" s="53" t="s">
        <v>210</v>
      </c>
      <c r="H89" s="27">
        <v>262</v>
      </c>
      <c r="I89" s="55"/>
      <c r="J89" s="55"/>
      <c r="K89" s="55"/>
      <c r="L89" s="56"/>
    </row>
    <row r="90" spans="1:12" ht="12.75">
      <c r="A90" s="46" t="s">
        <v>247</v>
      </c>
      <c r="B90" s="26" t="s">
        <v>137</v>
      </c>
      <c r="C90" s="52" t="s">
        <v>193</v>
      </c>
      <c r="D90" s="52" t="s">
        <v>197</v>
      </c>
      <c r="E90" s="52" t="s">
        <v>307</v>
      </c>
      <c r="F90" s="53">
        <v>611</v>
      </c>
      <c r="G90" s="53" t="s">
        <v>210</v>
      </c>
      <c r="H90" s="28">
        <v>290700</v>
      </c>
      <c r="I90" s="55">
        <f>K90</f>
        <v>2400</v>
      </c>
      <c r="J90" s="55"/>
      <c r="K90" s="55">
        <v>2400</v>
      </c>
      <c r="L90" s="56"/>
    </row>
    <row r="91" spans="1:12" ht="12.75">
      <c r="A91" s="46" t="s">
        <v>249</v>
      </c>
      <c r="B91" s="26" t="s">
        <v>139</v>
      </c>
      <c r="C91" s="52" t="s">
        <v>193</v>
      </c>
      <c r="D91" s="52" t="s">
        <v>197</v>
      </c>
      <c r="E91" s="52" t="s">
        <v>307</v>
      </c>
      <c r="F91" s="53">
        <v>611</v>
      </c>
      <c r="G91" s="53" t="s">
        <v>210</v>
      </c>
      <c r="H91" s="27">
        <v>300</v>
      </c>
      <c r="I91" s="55">
        <f>I92+I95+I96+I97</f>
        <v>2550000</v>
      </c>
      <c r="J91" s="55">
        <f>J92+J95+J96+J97</f>
        <v>0</v>
      </c>
      <c r="K91" s="55">
        <f>K92+K95+K96+K97</f>
        <v>2550000</v>
      </c>
      <c r="L91" s="56">
        <f>L92+L95+L96+L97</f>
        <v>0</v>
      </c>
    </row>
    <row r="92" spans="1:12" ht="12.75">
      <c r="A92" s="60" t="s">
        <v>250</v>
      </c>
      <c r="B92" s="26" t="s">
        <v>140</v>
      </c>
      <c r="C92" s="52" t="s">
        <v>193</v>
      </c>
      <c r="D92" s="52" t="s">
        <v>197</v>
      </c>
      <c r="E92" s="52" t="s">
        <v>307</v>
      </c>
      <c r="F92" s="53">
        <v>611</v>
      </c>
      <c r="G92" s="53" t="s">
        <v>210</v>
      </c>
      <c r="H92" s="27">
        <v>310</v>
      </c>
      <c r="I92" s="55">
        <f>I93+I94</f>
        <v>2250000</v>
      </c>
      <c r="J92" s="55">
        <f>J93+J94</f>
        <v>0</v>
      </c>
      <c r="K92" s="55">
        <f>K93+K94</f>
        <v>2250000</v>
      </c>
      <c r="L92" s="56">
        <f>L93+L94</f>
        <v>0</v>
      </c>
    </row>
    <row r="93" spans="1:12" ht="12.75">
      <c r="A93" s="46" t="s">
        <v>327</v>
      </c>
      <c r="B93" s="26" t="s">
        <v>142</v>
      </c>
      <c r="C93" s="52" t="s">
        <v>193</v>
      </c>
      <c r="D93" s="52" t="s">
        <v>197</v>
      </c>
      <c r="E93" s="52" t="s">
        <v>307</v>
      </c>
      <c r="F93" s="53">
        <v>611</v>
      </c>
      <c r="G93" s="53" t="s">
        <v>210</v>
      </c>
      <c r="H93" s="28">
        <v>310312</v>
      </c>
      <c r="I93" s="55">
        <f>K93</f>
        <v>1250000</v>
      </c>
      <c r="J93" s="55"/>
      <c r="K93" s="55">
        <v>1250000</v>
      </c>
      <c r="L93" s="56"/>
    </row>
    <row r="94" spans="1:12" ht="25.5">
      <c r="A94" s="46" t="s">
        <v>328</v>
      </c>
      <c r="B94" s="26" t="s">
        <v>144</v>
      </c>
      <c r="C94" s="52" t="s">
        <v>193</v>
      </c>
      <c r="D94" s="52" t="s">
        <v>197</v>
      </c>
      <c r="E94" s="52" t="s">
        <v>307</v>
      </c>
      <c r="F94" s="53">
        <v>611</v>
      </c>
      <c r="G94" s="53" t="s">
        <v>210</v>
      </c>
      <c r="H94" s="28">
        <v>310700</v>
      </c>
      <c r="I94" s="55">
        <f>K94</f>
        <v>1000000</v>
      </c>
      <c r="J94" s="55"/>
      <c r="K94" s="55">
        <v>1000000</v>
      </c>
      <c r="L94" s="56"/>
    </row>
    <row r="95" spans="1:12" ht="25.5">
      <c r="A95" s="46" t="s">
        <v>329</v>
      </c>
      <c r="B95" s="26" t="s">
        <v>146</v>
      </c>
      <c r="C95" s="52" t="s">
        <v>193</v>
      </c>
      <c r="D95" s="52" t="s">
        <v>197</v>
      </c>
      <c r="E95" s="52" t="s">
        <v>307</v>
      </c>
      <c r="F95" s="53">
        <v>611</v>
      </c>
      <c r="G95" s="53" t="s">
        <v>210</v>
      </c>
      <c r="H95" s="27">
        <v>320</v>
      </c>
      <c r="I95" s="55"/>
      <c r="J95" s="55"/>
      <c r="K95" s="55"/>
      <c r="L95" s="56"/>
    </row>
    <row r="96" spans="1:12" ht="25.5">
      <c r="A96" s="46" t="s">
        <v>330</v>
      </c>
      <c r="B96" s="26" t="s">
        <v>148</v>
      </c>
      <c r="C96" s="52" t="s">
        <v>193</v>
      </c>
      <c r="D96" s="52" t="s">
        <v>197</v>
      </c>
      <c r="E96" s="52" t="s">
        <v>307</v>
      </c>
      <c r="F96" s="53">
        <v>611</v>
      </c>
      <c r="G96" s="53" t="s">
        <v>210</v>
      </c>
      <c r="H96" s="27">
        <v>330</v>
      </c>
      <c r="I96" s="55"/>
      <c r="J96" s="55"/>
      <c r="K96" s="55"/>
      <c r="L96" s="56"/>
    </row>
    <row r="97" spans="1:12" ht="12.75">
      <c r="A97" s="46" t="s">
        <v>331</v>
      </c>
      <c r="B97" s="26" t="s">
        <v>150</v>
      </c>
      <c r="C97" s="52" t="s">
        <v>193</v>
      </c>
      <c r="D97" s="52" t="s">
        <v>197</v>
      </c>
      <c r="E97" s="52" t="s">
        <v>307</v>
      </c>
      <c r="F97" s="53">
        <v>611</v>
      </c>
      <c r="G97" s="53" t="s">
        <v>210</v>
      </c>
      <c r="H97" s="28">
        <v>340000</v>
      </c>
      <c r="I97" s="55">
        <f>I98+I100+I101+I102+I99</f>
        <v>300000</v>
      </c>
      <c r="J97" s="55">
        <f>J98+J100+J101+J102</f>
        <v>0</v>
      </c>
      <c r="K97" s="55">
        <f>K98+K100+K101+K102</f>
        <v>300000</v>
      </c>
      <c r="L97" s="56">
        <f>L98+L100+L101+L102</f>
        <v>0</v>
      </c>
    </row>
    <row r="98" spans="1:12" ht="12.75">
      <c r="A98" s="46" t="s">
        <v>332</v>
      </c>
      <c r="B98" s="29" t="s">
        <v>152</v>
      </c>
      <c r="C98" s="52" t="s">
        <v>193</v>
      </c>
      <c r="D98" s="52" t="s">
        <v>197</v>
      </c>
      <c r="E98" s="52" t="s">
        <v>307</v>
      </c>
      <c r="F98" s="53">
        <v>611</v>
      </c>
      <c r="G98" s="53" t="s">
        <v>210</v>
      </c>
      <c r="H98" s="28">
        <v>340160</v>
      </c>
      <c r="I98" s="55"/>
      <c r="J98" s="55"/>
      <c r="K98" s="55"/>
      <c r="L98" s="56"/>
    </row>
    <row r="99" spans="1:12" ht="12.75">
      <c r="A99" s="46" t="s">
        <v>333</v>
      </c>
      <c r="B99" s="29" t="s">
        <v>208</v>
      </c>
      <c r="C99" s="52" t="s">
        <v>193</v>
      </c>
      <c r="D99" s="52" t="s">
        <v>197</v>
      </c>
      <c r="E99" s="52" t="s">
        <v>307</v>
      </c>
      <c r="F99" s="53">
        <v>611</v>
      </c>
      <c r="G99" s="53" t="s">
        <v>210</v>
      </c>
      <c r="H99" s="28">
        <v>340341</v>
      </c>
      <c r="I99" s="55"/>
      <c r="J99" s="55"/>
      <c r="K99" s="55"/>
      <c r="L99" s="56"/>
    </row>
    <row r="100" spans="1:12" ht="12.75">
      <c r="A100" s="46" t="s">
        <v>334</v>
      </c>
      <c r="B100" s="29" t="s">
        <v>154</v>
      </c>
      <c r="C100" s="52" t="s">
        <v>193</v>
      </c>
      <c r="D100" s="52" t="s">
        <v>197</v>
      </c>
      <c r="E100" s="52" t="s">
        <v>307</v>
      </c>
      <c r="F100" s="53">
        <v>611</v>
      </c>
      <c r="G100" s="53" t="s">
        <v>210</v>
      </c>
      <c r="H100" s="28">
        <v>340343</v>
      </c>
      <c r="I100" s="55"/>
      <c r="J100" s="55"/>
      <c r="K100" s="55"/>
      <c r="L100" s="56"/>
    </row>
    <row r="101" spans="1:12" ht="12.75">
      <c r="A101" s="46" t="s">
        <v>335</v>
      </c>
      <c r="B101" s="29" t="s">
        <v>155</v>
      </c>
      <c r="C101" s="52" t="s">
        <v>193</v>
      </c>
      <c r="D101" s="52" t="s">
        <v>197</v>
      </c>
      <c r="E101" s="52" t="s">
        <v>307</v>
      </c>
      <c r="F101" s="53">
        <v>611</v>
      </c>
      <c r="G101" s="53" t="s">
        <v>210</v>
      </c>
      <c r="H101" s="28">
        <v>340346</v>
      </c>
      <c r="I101" s="55"/>
      <c r="J101" s="55"/>
      <c r="K101" s="55"/>
      <c r="L101" s="56"/>
    </row>
    <row r="102" spans="1:12" ht="12.75">
      <c r="A102" s="46" t="s">
        <v>336</v>
      </c>
      <c r="B102" s="29" t="s">
        <v>109</v>
      </c>
      <c r="C102" s="52" t="s">
        <v>193</v>
      </c>
      <c r="D102" s="52" t="s">
        <v>197</v>
      </c>
      <c r="E102" s="52" t="s">
        <v>307</v>
      </c>
      <c r="F102" s="53">
        <v>611</v>
      </c>
      <c r="G102" s="53" t="s">
        <v>210</v>
      </c>
      <c r="H102" s="28">
        <v>340700</v>
      </c>
      <c r="I102" s="55">
        <f>K102</f>
        <v>300000</v>
      </c>
      <c r="J102" s="55"/>
      <c r="K102" s="55">
        <v>300000</v>
      </c>
      <c r="L102" s="56"/>
    </row>
    <row r="103" spans="1:12" ht="15.75" customHeight="1">
      <c r="A103" s="46" t="s">
        <v>251</v>
      </c>
      <c r="B103" s="26" t="s">
        <v>156</v>
      </c>
      <c r="C103" s="52"/>
      <c r="D103" s="52"/>
      <c r="E103" s="53"/>
      <c r="F103" s="53"/>
      <c r="G103" s="53"/>
      <c r="H103" s="27">
        <v>500</v>
      </c>
      <c r="I103" s="55"/>
      <c r="J103" s="49"/>
      <c r="K103" s="49"/>
      <c r="L103" s="50"/>
    </row>
    <row r="104" spans="1:12" ht="30.75" customHeight="1">
      <c r="A104" s="46" t="s">
        <v>258</v>
      </c>
      <c r="B104" s="26" t="s">
        <v>158</v>
      </c>
      <c r="C104" s="52"/>
      <c r="D104" s="52"/>
      <c r="E104" s="53"/>
      <c r="F104" s="53"/>
      <c r="G104" s="53"/>
      <c r="H104" s="27">
        <v>520</v>
      </c>
      <c r="I104" s="55"/>
      <c r="J104" s="49"/>
      <c r="K104" s="49"/>
      <c r="L104" s="50"/>
    </row>
    <row r="105" spans="1:12" ht="23.25" customHeight="1">
      <c r="A105" s="46" t="s">
        <v>337</v>
      </c>
      <c r="B105" s="26" t="s">
        <v>160</v>
      </c>
      <c r="C105" s="52"/>
      <c r="D105" s="52"/>
      <c r="E105" s="53"/>
      <c r="F105" s="53"/>
      <c r="G105" s="53"/>
      <c r="H105" s="27">
        <v>530</v>
      </c>
      <c r="I105" s="55"/>
      <c r="J105" s="49"/>
      <c r="K105" s="49"/>
      <c r="L105" s="50"/>
    </row>
    <row r="106" spans="1:12" ht="16.5" customHeight="1">
      <c r="A106" s="61" t="s">
        <v>161</v>
      </c>
      <c r="B106" s="20" t="s">
        <v>162</v>
      </c>
      <c r="C106" s="52"/>
      <c r="D106" s="52"/>
      <c r="E106" s="53"/>
      <c r="F106" s="53"/>
      <c r="G106" s="53"/>
      <c r="H106" s="27" t="s">
        <v>163</v>
      </c>
      <c r="I106" s="55"/>
      <c r="J106" s="49"/>
      <c r="K106" s="49"/>
      <c r="L106" s="50"/>
    </row>
    <row r="107" spans="1:12" ht="12.75">
      <c r="A107" s="61" t="s">
        <v>164</v>
      </c>
      <c r="B107" s="25" t="s">
        <v>165</v>
      </c>
      <c r="C107" s="52"/>
      <c r="D107" s="52"/>
      <c r="E107" s="27"/>
      <c r="F107" s="27"/>
      <c r="G107" s="27"/>
      <c r="H107" s="27"/>
      <c r="I107" s="55"/>
      <c r="J107" s="49"/>
      <c r="K107" s="49"/>
      <c r="L107" s="50"/>
    </row>
    <row r="108" spans="1:12" ht="12.75" customHeight="1" thickBot="1">
      <c r="A108" s="62" t="s">
        <v>166</v>
      </c>
      <c r="B108" s="63" t="s">
        <v>167</v>
      </c>
      <c r="C108" s="64"/>
      <c r="D108" s="64"/>
      <c r="E108" s="65"/>
      <c r="F108" s="65"/>
      <c r="G108" s="65"/>
      <c r="H108" s="66" t="s">
        <v>163</v>
      </c>
      <c r="I108" s="67"/>
      <c r="J108" s="67"/>
      <c r="K108" s="67"/>
      <c r="L108" s="68"/>
    </row>
    <row r="109" spans="1:12" ht="12.75">
      <c r="A109" s="33"/>
      <c r="B109" s="31"/>
      <c r="C109" s="31"/>
      <c r="D109" s="31"/>
      <c r="E109" s="31"/>
      <c r="F109" s="31"/>
      <c r="G109" s="31"/>
      <c r="H109" s="37"/>
      <c r="I109" s="33"/>
      <c r="J109" s="33"/>
      <c r="K109" s="33"/>
      <c r="L109" s="33"/>
    </row>
    <row r="110" spans="1:12" ht="21" customHeight="1">
      <c r="A110" s="169" t="s">
        <v>168</v>
      </c>
      <c r="B110" s="169"/>
      <c r="C110" s="153"/>
      <c r="D110" s="153"/>
      <c r="E110" s="151" t="s">
        <v>237</v>
      </c>
      <c r="F110" s="151"/>
      <c r="G110" s="151"/>
      <c r="H110" s="152" t="s">
        <v>348</v>
      </c>
      <c r="I110" s="152"/>
      <c r="J110" s="33"/>
      <c r="K110" s="33"/>
      <c r="L110" s="33"/>
    </row>
    <row r="111" spans="1:12" ht="12.75">
      <c r="A111" s="169"/>
      <c r="B111" s="169"/>
      <c r="C111" s="32"/>
      <c r="D111" s="34"/>
      <c r="F111" s="37"/>
      <c r="G111" s="35" t="s">
        <v>238</v>
      </c>
      <c r="J111" s="33"/>
      <c r="K111" s="33"/>
      <c r="L111" s="33"/>
    </row>
    <row r="112" spans="1:12" ht="21" customHeight="1">
      <c r="A112" s="169" t="s">
        <v>169</v>
      </c>
      <c r="B112" s="169"/>
      <c r="C112" s="153"/>
      <c r="D112" s="153"/>
      <c r="E112" s="151" t="s">
        <v>237</v>
      </c>
      <c r="F112" s="151"/>
      <c r="G112" s="151"/>
      <c r="H112" s="152" t="s">
        <v>239</v>
      </c>
      <c r="I112" s="152"/>
      <c r="J112" s="33"/>
      <c r="K112" s="33"/>
      <c r="L112" s="33"/>
    </row>
    <row r="113" spans="1:12" ht="12.75">
      <c r="A113" s="170"/>
      <c r="B113" s="170"/>
      <c r="C113" s="36"/>
      <c r="F113" s="37"/>
      <c r="G113" s="35" t="s">
        <v>238</v>
      </c>
      <c r="J113" s="37"/>
      <c r="K113" s="33"/>
      <c r="L113" s="33"/>
    </row>
    <row r="114" spans="8:12" ht="12.75">
      <c r="H114" s="167"/>
      <c r="I114" s="167"/>
      <c r="J114" s="167"/>
      <c r="K114" s="168"/>
      <c r="L114" s="168"/>
    </row>
    <row r="115" spans="1:12" ht="15" customHeight="1">
      <c r="A115" s="155" t="s">
        <v>170</v>
      </c>
      <c r="B115" s="155"/>
      <c r="E115" s="151" t="s">
        <v>237</v>
      </c>
      <c r="F115" s="151"/>
      <c r="G115" s="151"/>
      <c r="H115" s="152" t="s">
        <v>239</v>
      </c>
      <c r="I115" s="152"/>
      <c r="J115" s="125"/>
      <c r="K115" s="124"/>
      <c r="L115" s="124"/>
    </row>
    <row r="116" spans="6:7" ht="12.75">
      <c r="F116" s="37"/>
      <c r="G116" s="35" t="s">
        <v>238</v>
      </c>
    </row>
    <row r="118" ht="12.75">
      <c r="A118" s="70" t="s">
        <v>213</v>
      </c>
    </row>
  </sheetData>
  <sheetProtection/>
  <mergeCells count="26">
    <mergeCell ref="A1:L1"/>
    <mergeCell ref="A2:L3"/>
    <mergeCell ref="A4:L4"/>
    <mergeCell ref="A5:L5"/>
    <mergeCell ref="A110:B110"/>
    <mergeCell ref="H110:I110"/>
    <mergeCell ref="A111:B111"/>
    <mergeCell ref="A6:L6"/>
    <mergeCell ref="A7:L7"/>
    <mergeCell ref="A8:A9"/>
    <mergeCell ref="B8:B9"/>
    <mergeCell ref="C8:H8"/>
    <mergeCell ref="I8:I9"/>
    <mergeCell ref="C110:D110"/>
    <mergeCell ref="E110:G110"/>
    <mergeCell ref="J8:L8"/>
    <mergeCell ref="H114:J114"/>
    <mergeCell ref="K114:L114"/>
    <mergeCell ref="E115:G115"/>
    <mergeCell ref="H115:I115"/>
    <mergeCell ref="A112:B112"/>
    <mergeCell ref="A113:B113"/>
    <mergeCell ref="C112:D112"/>
    <mergeCell ref="E112:G112"/>
    <mergeCell ref="H112:I112"/>
    <mergeCell ref="A115:B11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ignoredErrors>
    <ignoredError sqref="I67 J31:K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47">
      <selection activeCell="C62" sqref="C62:D62"/>
    </sheetView>
  </sheetViews>
  <sheetFormatPr defaultColWidth="9.00390625" defaultRowHeight="12.75"/>
  <cols>
    <col min="2" max="2" width="38.25390625" style="0" customWidth="1"/>
    <col min="3" max="3" width="8.125" style="0" customWidth="1"/>
    <col min="4" max="4" width="9.75390625" style="0" customWidth="1"/>
    <col min="5" max="5" width="11.25390625" style="0" customWidth="1"/>
    <col min="6" max="6" width="7.75390625" style="0" customWidth="1"/>
    <col min="9" max="9" width="12.375" style="0" customWidth="1"/>
  </cols>
  <sheetData>
    <row r="1" ht="12.75" hidden="1"/>
    <row r="2" spans="1:9" ht="12.75">
      <c r="A2" s="182" t="s">
        <v>279</v>
      </c>
      <c r="B2" s="182"/>
      <c r="C2" s="182"/>
      <c r="D2" s="182"/>
      <c r="E2" s="182"/>
      <c r="F2" s="182"/>
      <c r="G2" s="182"/>
      <c r="H2" s="182"/>
      <c r="I2" s="182"/>
    </row>
    <row r="3" spans="1:9" ht="12.75">
      <c r="A3" s="183" t="s">
        <v>215</v>
      </c>
      <c r="B3" s="183"/>
      <c r="C3" s="183"/>
      <c r="D3" s="183"/>
      <c r="E3" s="183"/>
      <c r="F3" s="183"/>
      <c r="G3" s="183"/>
      <c r="H3" s="183"/>
      <c r="I3" s="183"/>
    </row>
    <row r="4" spans="1:9" ht="14.25" customHeight="1">
      <c r="A4" s="184" t="s">
        <v>286</v>
      </c>
      <c r="B4" s="184"/>
      <c r="C4" s="184"/>
      <c r="D4" s="184"/>
      <c r="E4" s="184"/>
      <c r="F4" s="184"/>
      <c r="G4" s="184"/>
      <c r="H4" s="184"/>
      <c r="I4" s="184"/>
    </row>
    <row r="5" spans="1:9" ht="8.25" customHeight="1">
      <c r="A5" s="185" t="s">
        <v>240</v>
      </c>
      <c r="B5" s="185"/>
      <c r="C5" s="185"/>
      <c r="D5" s="185"/>
      <c r="E5" s="185"/>
      <c r="F5" s="185"/>
      <c r="G5" s="185"/>
      <c r="H5" s="185"/>
      <c r="I5" s="185"/>
    </row>
    <row r="6" spans="1:9" ht="18" customHeight="1">
      <c r="A6" s="184" t="s">
        <v>269</v>
      </c>
      <c r="B6" s="184"/>
      <c r="C6" s="184"/>
      <c r="D6" s="184"/>
      <c r="E6" s="184"/>
      <c r="F6" s="184"/>
      <c r="G6" s="184"/>
      <c r="H6" s="184"/>
      <c r="I6" s="184"/>
    </row>
    <row r="7" spans="1:9" ht="24" customHeight="1">
      <c r="A7" s="33"/>
      <c r="I7" s="71" t="s">
        <v>175</v>
      </c>
    </row>
    <row r="8" spans="1:9" ht="15.75" customHeight="1">
      <c r="A8" s="181" t="s">
        <v>66</v>
      </c>
      <c r="B8" s="181" t="s">
        <v>1</v>
      </c>
      <c r="C8" s="181" t="s">
        <v>176</v>
      </c>
      <c r="D8" s="181"/>
      <c r="E8" s="181"/>
      <c r="F8" s="181"/>
      <c r="G8" s="181"/>
      <c r="H8" s="181"/>
      <c r="I8" s="181" t="s">
        <v>73</v>
      </c>
    </row>
    <row r="9" spans="1:9" ht="22.5">
      <c r="A9" s="181"/>
      <c r="B9" s="181"/>
      <c r="C9" s="47" t="s">
        <v>178</v>
      </c>
      <c r="D9" s="47" t="s">
        <v>179</v>
      </c>
      <c r="E9" s="47" t="s">
        <v>180</v>
      </c>
      <c r="F9" s="47" t="s">
        <v>181</v>
      </c>
      <c r="G9" s="47" t="s">
        <v>182</v>
      </c>
      <c r="H9" s="47" t="s">
        <v>183</v>
      </c>
      <c r="I9" s="181"/>
    </row>
    <row r="10" spans="1:9" ht="12.75">
      <c r="A10" s="27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27">
        <v>8</v>
      </c>
      <c r="I10" s="53">
        <v>9</v>
      </c>
    </row>
    <row r="11" spans="1:9" ht="12" customHeight="1">
      <c r="A11" s="49" t="s">
        <v>83</v>
      </c>
      <c r="B11" s="20" t="s">
        <v>84</v>
      </c>
      <c r="C11" s="47"/>
      <c r="D11" s="47"/>
      <c r="E11" s="47"/>
      <c r="F11" s="48"/>
      <c r="G11" s="47"/>
      <c r="H11" s="27"/>
      <c r="I11" s="49"/>
    </row>
    <row r="12" spans="1:9" ht="12.75">
      <c r="A12" s="49" t="s">
        <v>85</v>
      </c>
      <c r="B12" s="25" t="s">
        <v>86</v>
      </c>
      <c r="C12" s="53">
        <v>0</v>
      </c>
      <c r="D12" s="53">
        <v>0</v>
      </c>
      <c r="E12" s="53" t="s">
        <v>195</v>
      </c>
      <c r="F12" s="54">
        <v>612</v>
      </c>
      <c r="G12" s="53" t="s">
        <v>216</v>
      </c>
      <c r="H12" s="27">
        <v>0</v>
      </c>
      <c r="I12" s="55">
        <v>0</v>
      </c>
    </row>
    <row r="13" spans="1:9" ht="12.75" customHeight="1">
      <c r="A13" s="49" t="s">
        <v>87</v>
      </c>
      <c r="B13" s="20" t="s">
        <v>88</v>
      </c>
      <c r="C13" s="53">
        <v>0</v>
      </c>
      <c r="D13" s="53">
        <v>0</v>
      </c>
      <c r="E13" s="53" t="s">
        <v>195</v>
      </c>
      <c r="F13" s="54">
        <v>612</v>
      </c>
      <c r="G13" s="53" t="s">
        <v>216</v>
      </c>
      <c r="H13" s="27">
        <v>0</v>
      </c>
      <c r="I13" s="55">
        <f>I15+I19+I37+I38+I39+I40+I41+I42+I46+I47+I48</f>
        <v>0</v>
      </c>
    </row>
    <row r="14" spans="1:9" ht="12.75">
      <c r="A14" s="49"/>
      <c r="B14" s="26" t="s">
        <v>8</v>
      </c>
      <c r="C14" s="53"/>
      <c r="D14" s="53"/>
      <c r="E14" s="53"/>
      <c r="F14" s="53"/>
      <c r="G14" s="53"/>
      <c r="H14" s="27"/>
      <c r="I14" s="55"/>
    </row>
    <row r="15" spans="1:9" ht="24" customHeight="1">
      <c r="A15" s="49" t="s">
        <v>89</v>
      </c>
      <c r="B15" s="26" t="s">
        <v>90</v>
      </c>
      <c r="C15" s="52" t="s">
        <v>193</v>
      </c>
      <c r="D15" s="52" t="s">
        <v>197</v>
      </c>
      <c r="E15" s="52" t="s">
        <v>287</v>
      </c>
      <c r="F15" s="72">
        <v>612</v>
      </c>
      <c r="G15" s="52" t="s">
        <v>198</v>
      </c>
      <c r="H15" s="27">
        <v>210</v>
      </c>
      <c r="I15" s="55">
        <f>I16+I17+I18</f>
        <v>0</v>
      </c>
    </row>
    <row r="16" spans="1:9" ht="12.75">
      <c r="A16" s="49" t="s">
        <v>91</v>
      </c>
      <c r="B16" s="26" t="s">
        <v>92</v>
      </c>
      <c r="C16" s="52" t="s">
        <v>193</v>
      </c>
      <c r="D16" s="52" t="s">
        <v>197</v>
      </c>
      <c r="E16" s="52" t="s">
        <v>287</v>
      </c>
      <c r="F16" s="72">
        <v>612</v>
      </c>
      <c r="G16" s="52" t="s">
        <v>198</v>
      </c>
      <c r="H16" s="28">
        <v>211500</v>
      </c>
      <c r="I16" s="55"/>
    </row>
    <row r="17" spans="1:9" ht="12.75">
      <c r="A17" s="49" t="s">
        <v>93</v>
      </c>
      <c r="B17" s="26" t="s">
        <v>94</v>
      </c>
      <c r="C17" s="52" t="s">
        <v>193</v>
      </c>
      <c r="D17" s="52" t="s">
        <v>197</v>
      </c>
      <c r="E17" s="52" t="s">
        <v>287</v>
      </c>
      <c r="F17" s="72">
        <v>612</v>
      </c>
      <c r="G17" s="52" t="s">
        <v>198</v>
      </c>
      <c r="H17" s="28">
        <v>212500</v>
      </c>
      <c r="I17" s="55"/>
    </row>
    <row r="18" spans="1:9" ht="14.25" customHeight="1">
      <c r="A18" s="49" t="s">
        <v>95</v>
      </c>
      <c r="B18" s="26" t="s">
        <v>96</v>
      </c>
      <c r="C18" s="52" t="s">
        <v>193</v>
      </c>
      <c r="D18" s="52" t="s">
        <v>197</v>
      </c>
      <c r="E18" s="52" t="s">
        <v>287</v>
      </c>
      <c r="F18" s="72">
        <v>612</v>
      </c>
      <c r="G18" s="52" t="s">
        <v>198</v>
      </c>
      <c r="H18" s="28">
        <v>213500</v>
      </c>
      <c r="I18" s="55"/>
    </row>
    <row r="19" spans="1:9" ht="12.75">
      <c r="A19" s="49" t="s">
        <v>97</v>
      </c>
      <c r="B19" s="29" t="s">
        <v>98</v>
      </c>
      <c r="C19" s="52" t="s">
        <v>193</v>
      </c>
      <c r="D19" s="52" t="s">
        <v>197</v>
      </c>
      <c r="E19" s="52" t="s">
        <v>287</v>
      </c>
      <c r="F19" s="72">
        <v>612</v>
      </c>
      <c r="G19" s="52" t="s">
        <v>198</v>
      </c>
      <c r="H19" s="27">
        <v>220</v>
      </c>
      <c r="I19" s="55">
        <f>I20+I21+I22+I23+I24+I25+I26+I27+I28+I29+I30+I31+I32+I33</f>
        <v>0</v>
      </c>
    </row>
    <row r="20" spans="1:9" ht="12.75">
      <c r="A20" s="49" t="s">
        <v>99</v>
      </c>
      <c r="B20" s="29" t="s">
        <v>100</v>
      </c>
      <c r="C20" s="52" t="s">
        <v>193</v>
      </c>
      <c r="D20" s="52" t="s">
        <v>197</v>
      </c>
      <c r="E20" s="52" t="s">
        <v>287</v>
      </c>
      <c r="F20" s="72">
        <v>612</v>
      </c>
      <c r="G20" s="52" t="s">
        <v>198</v>
      </c>
      <c r="H20" s="28">
        <v>221500</v>
      </c>
      <c r="I20" s="55">
        <v>0</v>
      </c>
    </row>
    <row r="21" spans="1:9" ht="12.75">
      <c r="A21" s="49" t="s">
        <v>101</v>
      </c>
      <c r="B21" s="29" t="s">
        <v>102</v>
      </c>
      <c r="C21" s="52" t="s">
        <v>193</v>
      </c>
      <c r="D21" s="52" t="s">
        <v>197</v>
      </c>
      <c r="E21" s="52" t="s">
        <v>287</v>
      </c>
      <c r="F21" s="72">
        <v>612</v>
      </c>
      <c r="G21" s="52" t="s">
        <v>198</v>
      </c>
      <c r="H21" s="28">
        <v>222500</v>
      </c>
      <c r="I21" s="55"/>
    </row>
    <row r="22" spans="1:9" ht="12.75">
      <c r="A22" s="49" t="s">
        <v>103</v>
      </c>
      <c r="B22" s="29" t="s">
        <v>104</v>
      </c>
      <c r="C22" s="52" t="s">
        <v>193</v>
      </c>
      <c r="D22" s="52" t="s">
        <v>197</v>
      </c>
      <c r="E22" s="52" t="s">
        <v>287</v>
      </c>
      <c r="F22" s="72">
        <v>612</v>
      </c>
      <c r="G22" s="52" t="s">
        <v>198</v>
      </c>
      <c r="H22" s="28">
        <v>223000</v>
      </c>
      <c r="I22" s="55"/>
    </row>
    <row r="23" spans="1:9" ht="12.75">
      <c r="A23" s="49" t="s">
        <v>259</v>
      </c>
      <c r="B23" s="29" t="s">
        <v>105</v>
      </c>
      <c r="C23" s="52" t="s">
        <v>193</v>
      </c>
      <c r="D23" s="52" t="s">
        <v>197</v>
      </c>
      <c r="E23" s="52" t="s">
        <v>287</v>
      </c>
      <c r="F23" s="72">
        <v>612</v>
      </c>
      <c r="G23" s="52" t="s">
        <v>198</v>
      </c>
      <c r="H23" s="28">
        <v>223101</v>
      </c>
      <c r="I23" s="55"/>
    </row>
    <row r="24" spans="1:9" ht="12.75">
      <c r="A24" s="49" t="s">
        <v>260</v>
      </c>
      <c r="B24" s="29" t="s">
        <v>106</v>
      </c>
      <c r="C24" s="52" t="s">
        <v>193</v>
      </c>
      <c r="D24" s="52" t="s">
        <v>197</v>
      </c>
      <c r="E24" s="52" t="s">
        <v>287</v>
      </c>
      <c r="F24" s="72">
        <v>612</v>
      </c>
      <c r="G24" s="52" t="s">
        <v>198</v>
      </c>
      <c r="H24" s="28">
        <v>223102</v>
      </c>
      <c r="I24" s="55"/>
    </row>
    <row r="25" spans="1:9" ht="12.75">
      <c r="A25" s="49" t="s">
        <v>261</v>
      </c>
      <c r="B25" s="29" t="s">
        <v>107</v>
      </c>
      <c r="C25" s="52" t="s">
        <v>193</v>
      </c>
      <c r="D25" s="52" t="s">
        <v>197</v>
      </c>
      <c r="E25" s="52" t="s">
        <v>287</v>
      </c>
      <c r="F25" s="72">
        <v>612</v>
      </c>
      <c r="G25" s="52" t="s">
        <v>198</v>
      </c>
      <c r="H25" s="28">
        <v>223108</v>
      </c>
      <c r="I25" s="55"/>
    </row>
    <row r="26" spans="1:9" ht="12.75">
      <c r="A26" s="49" t="s">
        <v>255</v>
      </c>
      <c r="B26" s="29" t="s">
        <v>108</v>
      </c>
      <c r="C26" s="52" t="s">
        <v>193</v>
      </c>
      <c r="D26" s="52" t="s">
        <v>197</v>
      </c>
      <c r="E26" s="52" t="s">
        <v>287</v>
      </c>
      <c r="F26" s="72">
        <v>612</v>
      </c>
      <c r="G26" s="52" t="s">
        <v>198</v>
      </c>
      <c r="H26" s="28">
        <v>223110</v>
      </c>
      <c r="I26" s="55"/>
    </row>
    <row r="27" spans="1:9" ht="12.75">
      <c r="A27" s="49" t="s">
        <v>256</v>
      </c>
      <c r="B27" s="29" t="s">
        <v>109</v>
      </c>
      <c r="C27" s="52" t="s">
        <v>193</v>
      </c>
      <c r="D27" s="52" t="s">
        <v>197</v>
      </c>
      <c r="E27" s="52" t="s">
        <v>287</v>
      </c>
      <c r="F27" s="72">
        <v>612</v>
      </c>
      <c r="G27" s="52" t="s">
        <v>198</v>
      </c>
      <c r="H27" s="28">
        <v>223700</v>
      </c>
      <c r="I27" s="55"/>
    </row>
    <row r="28" spans="1:9" ht="12.75" customHeight="1">
      <c r="A28" s="49" t="s">
        <v>110</v>
      </c>
      <c r="B28" s="26" t="s">
        <v>111</v>
      </c>
      <c r="C28" s="52" t="s">
        <v>193</v>
      </c>
      <c r="D28" s="52" t="s">
        <v>197</v>
      </c>
      <c r="E28" s="52" t="s">
        <v>287</v>
      </c>
      <c r="F28" s="72">
        <v>612</v>
      </c>
      <c r="G28" s="52" t="s">
        <v>198</v>
      </c>
      <c r="H28" s="28">
        <v>224700</v>
      </c>
      <c r="I28" s="55"/>
    </row>
    <row r="29" spans="1:9" ht="16.5" customHeight="1">
      <c r="A29" s="49" t="s">
        <v>112</v>
      </c>
      <c r="B29" s="26" t="s">
        <v>113</v>
      </c>
      <c r="C29" s="52" t="s">
        <v>193</v>
      </c>
      <c r="D29" s="52" t="s">
        <v>197</v>
      </c>
      <c r="E29" s="52" t="s">
        <v>287</v>
      </c>
      <c r="F29" s="72">
        <v>612</v>
      </c>
      <c r="G29" s="52" t="s">
        <v>198</v>
      </c>
      <c r="H29" s="28">
        <v>225000</v>
      </c>
      <c r="I29" s="55"/>
    </row>
    <row r="30" spans="1:9" ht="12.75">
      <c r="A30" s="49" t="s">
        <v>114</v>
      </c>
      <c r="B30" s="29" t="s">
        <v>115</v>
      </c>
      <c r="C30" s="52" t="s">
        <v>193</v>
      </c>
      <c r="D30" s="52" t="s">
        <v>197</v>
      </c>
      <c r="E30" s="52" t="s">
        <v>287</v>
      </c>
      <c r="F30" s="72">
        <v>612</v>
      </c>
      <c r="G30" s="52" t="s">
        <v>198</v>
      </c>
      <c r="H30" s="28">
        <v>225218</v>
      </c>
      <c r="I30" s="55"/>
    </row>
    <row r="31" spans="1:9" ht="12.75">
      <c r="A31" s="49" t="s">
        <v>116</v>
      </c>
      <c r="B31" s="29" t="s">
        <v>117</v>
      </c>
      <c r="C31" s="52" t="s">
        <v>193</v>
      </c>
      <c r="D31" s="52" t="s">
        <v>197</v>
      </c>
      <c r="E31" s="52" t="s">
        <v>287</v>
      </c>
      <c r="F31" s="72">
        <v>612</v>
      </c>
      <c r="G31" s="52" t="s">
        <v>198</v>
      </c>
      <c r="H31" s="28">
        <v>225319</v>
      </c>
      <c r="I31" s="55"/>
    </row>
    <row r="32" spans="1:9" ht="12.75">
      <c r="A32" s="49" t="s">
        <v>118</v>
      </c>
      <c r="B32" s="29" t="s">
        <v>119</v>
      </c>
      <c r="C32" s="52" t="s">
        <v>193</v>
      </c>
      <c r="D32" s="52" t="s">
        <v>197</v>
      </c>
      <c r="E32" s="52" t="s">
        <v>287</v>
      </c>
      <c r="F32" s="72">
        <v>612</v>
      </c>
      <c r="G32" s="52" t="s">
        <v>198</v>
      </c>
      <c r="H32" s="28">
        <v>225700</v>
      </c>
      <c r="I32" s="55">
        <v>0</v>
      </c>
    </row>
    <row r="33" spans="1:9" ht="12.75">
      <c r="A33" s="49" t="s">
        <v>120</v>
      </c>
      <c r="B33" s="26" t="s">
        <v>121</v>
      </c>
      <c r="C33" s="52" t="s">
        <v>193</v>
      </c>
      <c r="D33" s="52" t="s">
        <v>197</v>
      </c>
      <c r="E33" s="52" t="s">
        <v>287</v>
      </c>
      <c r="F33" s="72">
        <v>612</v>
      </c>
      <c r="G33" s="52" t="s">
        <v>198</v>
      </c>
      <c r="H33" s="27">
        <v>226</v>
      </c>
      <c r="I33" s="55">
        <f>I34+I35+I36</f>
        <v>0</v>
      </c>
    </row>
    <row r="34" spans="1:9" ht="12.75">
      <c r="A34" s="49" t="s">
        <v>122</v>
      </c>
      <c r="B34" s="29" t="s">
        <v>123</v>
      </c>
      <c r="C34" s="52" t="s">
        <v>193</v>
      </c>
      <c r="D34" s="52" t="s">
        <v>197</v>
      </c>
      <c r="E34" s="52" t="s">
        <v>287</v>
      </c>
      <c r="F34" s="72">
        <v>612</v>
      </c>
      <c r="G34" s="52" t="s">
        <v>198</v>
      </c>
      <c r="H34" s="28">
        <v>226123</v>
      </c>
      <c r="I34" s="55"/>
    </row>
    <row r="35" spans="1:9" ht="12.75">
      <c r="A35" s="49" t="s">
        <v>124</v>
      </c>
      <c r="B35" s="29" t="s">
        <v>125</v>
      </c>
      <c r="C35" s="52" t="s">
        <v>193</v>
      </c>
      <c r="D35" s="52" t="s">
        <v>197</v>
      </c>
      <c r="E35" s="52" t="s">
        <v>287</v>
      </c>
      <c r="F35" s="72">
        <v>612</v>
      </c>
      <c r="G35" s="52" t="s">
        <v>198</v>
      </c>
      <c r="H35" s="28">
        <v>226144</v>
      </c>
      <c r="I35" s="55"/>
    </row>
    <row r="36" spans="1:9" ht="12.75">
      <c r="A36" s="49" t="s">
        <v>126</v>
      </c>
      <c r="B36" s="29" t="s">
        <v>127</v>
      </c>
      <c r="C36" s="52" t="s">
        <v>193</v>
      </c>
      <c r="D36" s="52" t="s">
        <v>197</v>
      </c>
      <c r="E36" s="52" t="s">
        <v>287</v>
      </c>
      <c r="F36" s="72">
        <v>612</v>
      </c>
      <c r="G36" s="52" t="s">
        <v>198</v>
      </c>
      <c r="H36" s="28">
        <v>226700</v>
      </c>
      <c r="I36" s="55"/>
    </row>
    <row r="37" spans="1:9" ht="12.75" customHeight="1">
      <c r="A37" s="49" t="s">
        <v>201</v>
      </c>
      <c r="B37" s="26" t="s">
        <v>129</v>
      </c>
      <c r="C37" s="52" t="s">
        <v>193</v>
      </c>
      <c r="D37" s="52" t="s">
        <v>197</v>
      </c>
      <c r="E37" s="52" t="s">
        <v>287</v>
      </c>
      <c r="F37" s="72">
        <v>612</v>
      </c>
      <c r="G37" s="52" t="s">
        <v>198</v>
      </c>
      <c r="H37" s="27">
        <v>240</v>
      </c>
      <c r="I37" s="55"/>
    </row>
    <row r="38" spans="1:9" ht="13.5" customHeight="1">
      <c r="A38" s="49" t="s">
        <v>202</v>
      </c>
      <c r="B38" s="26" t="s">
        <v>217</v>
      </c>
      <c r="C38" s="52" t="s">
        <v>193</v>
      </c>
      <c r="D38" s="52" t="s">
        <v>197</v>
      </c>
      <c r="E38" s="52" t="s">
        <v>287</v>
      </c>
      <c r="F38" s="72">
        <v>612</v>
      </c>
      <c r="G38" s="52" t="s">
        <v>198</v>
      </c>
      <c r="H38" s="27">
        <v>241</v>
      </c>
      <c r="I38" s="55"/>
    </row>
    <row r="39" spans="1:9" ht="11.25" customHeight="1">
      <c r="A39" s="49" t="s">
        <v>132</v>
      </c>
      <c r="B39" s="26" t="s">
        <v>262</v>
      </c>
      <c r="C39" s="52" t="s">
        <v>193</v>
      </c>
      <c r="D39" s="52" t="s">
        <v>197</v>
      </c>
      <c r="E39" s="52" t="s">
        <v>287</v>
      </c>
      <c r="F39" s="72">
        <v>612</v>
      </c>
      <c r="G39" s="52" t="s">
        <v>198</v>
      </c>
      <c r="H39" s="27">
        <v>260</v>
      </c>
      <c r="I39" s="55"/>
    </row>
    <row r="40" spans="1:9" ht="13.5" customHeight="1">
      <c r="A40" s="49" t="s">
        <v>134</v>
      </c>
      <c r="B40" s="26" t="s">
        <v>135</v>
      </c>
      <c r="C40" s="52" t="s">
        <v>193</v>
      </c>
      <c r="D40" s="52" t="s">
        <v>197</v>
      </c>
      <c r="E40" s="52" t="s">
        <v>287</v>
      </c>
      <c r="F40" s="72">
        <v>612</v>
      </c>
      <c r="G40" s="52" t="s">
        <v>198</v>
      </c>
      <c r="H40" s="27">
        <v>262</v>
      </c>
      <c r="I40" s="55"/>
    </row>
    <row r="41" spans="1:9" ht="12.75">
      <c r="A41" s="49" t="s">
        <v>136</v>
      </c>
      <c r="B41" s="26" t="s">
        <v>137</v>
      </c>
      <c r="C41" s="52" t="s">
        <v>193</v>
      </c>
      <c r="D41" s="52" t="s">
        <v>197</v>
      </c>
      <c r="E41" s="52" t="s">
        <v>287</v>
      </c>
      <c r="F41" s="72">
        <v>612</v>
      </c>
      <c r="G41" s="52" t="s">
        <v>198</v>
      </c>
      <c r="H41" s="27">
        <v>290</v>
      </c>
      <c r="I41" s="55"/>
    </row>
    <row r="42" spans="1:9" ht="15" customHeight="1">
      <c r="A42" s="49" t="s">
        <v>138</v>
      </c>
      <c r="B42" s="26" t="s">
        <v>139</v>
      </c>
      <c r="C42" s="52" t="s">
        <v>193</v>
      </c>
      <c r="D42" s="52" t="s">
        <v>197</v>
      </c>
      <c r="E42" s="52" t="s">
        <v>287</v>
      </c>
      <c r="F42" s="72">
        <v>612</v>
      </c>
      <c r="G42" s="52" t="s">
        <v>198</v>
      </c>
      <c r="H42" s="27">
        <v>300</v>
      </c>
      <c r="I42" s="55">
        <f>I43+I46+I47+I48</f>
        <v>0</v>
      </c>
    </row>
    <row r="43" spans="1:9" ht="12" customHeight="1">
      <c r="A43" s="126" t="s">
        <v>203</v>
      </c>
      <c r="B43" s="26" t="s">
        <v>140</v>
      </c>
      <c r="C43" s="52" t="s">
        <v>193</v>
      </c>
      <c r="D43" s="52" t="s">
        <v>197</v>
      </c>
      <c r="E43" s="52" t="s">
        <v>287</v>
      </c>
      <c r="F43" s="72">
        <v>612</v>
      </c>
      <c r="G43" s="52" t="s">
        <v>198</v>
      </c>
      <c r="H43" s="27">
        <v>310</v>
      </c>
      <c r="I43" s="55">
        <f>I44+I45</f>
        <v>0</v>
      </c>
    </row>
    <row r="44" spans="1:9" ht="16.5" customHeight="1">
      <c r="A44" s="49" t="s">
        <v>141</v>
      </c>
      <c r="B44" s="26" t="s">
        <v>142</v>
      </c>
      <c r="C44" s="52" t="s">
        <v>193</v>
      </c>
      <c r="D44" s="52" t="s">
        <v>197</v>
      </c>
      <c r="E44" s="52" t="s">
        <v>287</v>
      </c>
      <c r="F44" s="72">
        <v>612</v>
      </c>
      <c r="G44" s="52" t="s">
        <v>198</v>
      </c>
      <c r="H44" s="28">
        <v>310312</v>
      </c>
      <c r="I44" s="55"/>
    </row>
    <row r="45" spans="1:9" ht="12" customHeight="1">
      <c r="A45" s="49" t="s">
        <v>143</v>
      </c>
      <c r="B45" s="26" t="s">
        <v>144</v>
      </c>
      <c r="C45" s="52" t="s">
        <v>193</v>
      </c>
      <c r="D45" s="52" t="s">
        <v>197</v>
      </c>
      <c r="E45" s="52" t="s">
        <v>287</v>
      </c>
      <c r="F45" s="72">
        <v>612</v>
      </c>
      <c r="G45" s="52" t="s">
        <v>198</v>
      </c>
      <c r="H45" s="28">
        <v>310700</v>
      </c>
      <c r="I45" s="55">
        <v>0</v>
      </c>
    </row>
    <row r="46" spans="1:9" ht="12" customHeight="1">
      <c r="A46" s="49" t="s">
        <v>288</v>
      </c>
      <c r="B46" s="26" t="s">
        <v>146</v>
      </c>
      <c r="C46" s="52" t="s">
        <v>193</v>
      </c>
      <c r="D46" s="52" t="s">
        <v>197</v>
      </c>
      <c r="E46" s="52" t="s">
        <v>287</v>
      </c>
      <c r="F46" s="72">
        <v>612</v>
      </c>
      <c r="G46" s="52" t="s">
        <v>198</v>
      </c>
      <c r="H46" s="27">
        <v>320</v>
      </c>
      <c r="I46" s="55"/>
    </row>
    <row r="47" spans="1:9" ht="12" customHeight="1">
      <c r="A47" s="49" t="s">
        <v>289</v>
      </c>
      <c r="B47" s="26" t="s">
        <v>148</v>
      </c>
      <c r="C47" s="52" t="s">
        <v>193</v>
      </c>
      <c r="D47" s="52" t="s">
        <v>197</v>
      </c>
      <c r="E47" s="52" t="s">
        <v>287</v>
      </c>
      <c r="F47" s="72">
        <v>612</v>
      </c>
      <c r="G47" s="52" t="s">
        <v>198</v>
      </c>
      <c r="H47" s="27">
        <v>330</v>
      </c>
      <c r="I47" s="55"/>
    </row>
    <row r="48" spans="1:9" ht="12" customHeight="1">
      <c r="A48" s="49" t="s">
        <v>290</v>
      </c>
      <c r="B48" s="26" t="s">
        <v>150</v>
      </c>
      <c r="C48" s="52" t="s">
        <v>193</v>
      </c>
      <c r="D48" s="52" t="s">
        <v>197</v>
      </c>
      <c r="E48" s="52" t="s">
        <v>287</v>
      </c>
      <c r="F48" s="72">
        <v>612</v>
      </c>
      <c r="G48" s="52" t="s">
        <v>198</v>
      </c>
      <c r="H48" s="28">
        <v>340000</v>
      </c>
      <c r="I48" s="55">
        <f>I49+I50+I51+I52</f>
        <v>0</v>
      </c>
    </row>
    <row r="49" spans="1:9" ht="12" customHeight="1">
      <c r="A49" s="49" t="s">
        <v>291</v>
      </c>
      <c r="B49" s="29" t="s">
        <v>152</v>
      </c>
      <c r="C49" s="52" t="s">
        <v>193</v>
      </c>
      <c r="D49" s="52" t="s">
        <v>197</v>
      </c>
      <c r="E49" s="52" t="s">
        <v>287</v>
      </c>
      <c r="F49" s="72">
        <v>612</v>
      </c>
      <c r="G49" s="52" t="s">
        <v>198</v>
      </c>
      <c r="H49" s="28">
        <v>340160</v>
      </c>
      <c r="I49" s="55"/>
    </row>
    <row r="50" spans="1:9" ht="12.75">
      <c r="A50" s="49" t="s">
        <v>292</v>
      </c>
      <c r="B50" s="29" t="s">
        <v>154</v>
      </c>
      <c r="C50" s="52" t="s">
        <v>193</v>
      </c>
      <c r="D50" s="52" t="s">
        <v>197</v>
      </c>
      <c r="E50" s="52" t="s">
        <v>287</v>
      </c>
      <c r="F50" s="72">
        <v>612</v>
      </c>
      <c r="G50" s="52" t="s">
        <v>198</v>
      </c>
      <c r="H50" s="28">
        <v>340343</v>
      </c>
      <c r="I50" s="55"/>
    </row>
    <row r="51" spans="1:9" ht="12.75">
      <c r="A51" s="49" t="s">
        <v>293</v>
      </c>
      <c r="B51" s="29" t="s">
        <v>155</v>
      </c>
      <c r="C51" s="52" t="s">
        <v>193</v>
      </c>
      <c r="D51" s="52" t="s">
        <v>197</v>
      </c>
      <c r="E51" s="52" t="s">
        <v>287</v>
      </c>
      <c r="F51" s="72">
        <v>612</v>
      </c>
      <c r="G51" s="52" t="s">
        <v>198</v>
      </c>
      <c r="H51" s="28">
        <v>340346</v>
      </c>
      <c r="I51" s="55"/>
    </row>
    <row r="52" spans="1:9" ht="12.75">
      <c r="A52" s="49" t="s">
        <v>294</v>
      </c>
      <c r="B52" s="29" t="s">
        <v>109</v>
      </c>
      <c r="C52" s="52" t="s">
        <v>193</v>
      </c>
      <c r="D52" s="52" t="s">
        <v>197</v>
      </c>
      <c r="E52" s="52" t="s">
        <v>287</v>
      </c>
      <c r="F52" s="72">
        <v>612</v>
      </c>
      <c r="G52" s="52" t="s">
        <v>198</v>
      </c>
      <c r="H52" s="28">
        <v>340700</v>
      </c>
      <c r="I52" s="55"/>
    </row>
    <row r="53" spans="1:9" ht="12.75">
      <c r="A53" s="49"/>
      <c r="B53" s="29" t="s">
        <v>152</v>
      </c>
      <c r="C53" s="52" t="s">
        <v>193</v>
      </c>
      <c r="D53" s="52" t="s">
        <v>218</v>
      </c>
      <c r="E53" s="52" t="s">
        <v>287</v>
      </c>
      <c r="F53" s="72">
        <v>612</v>
      </c>
      <c r="G53" s="52" t="s">
        <v>198</v>
      </c>
      <c r="H53" s="28">
        <v>340160</v>
      </c>
      <c r="I53" s="55"/>
    </row>
    <row r="54" spans="1:9" ht="12.75">
      <c r="A54" s="49"/>
      <c r="B54" s="29" t="s">
        <v>152</v>
      </c>
      <c r="C54" s="52" t="s">
        <v>193</v>
      </c>
      <c r="D54" s="52" t="s">
        <v>218</v>
      </c>
      <c r="E54" s="52" t="s">
        <v>287</v>
      </c>
      <c r="F54" s="72">
        <v>612</v>
      </c>
      <c r="G54" s="52" t="s">
        <v>198</v>
      </c>
      <c r="H54" s="28">
        <v>340160</v>
      </c>
      <c r="I54" s="55"/>
    </row>
    <row r="55" spans="1:9" ht="13.5" customHeight="1">
      <c r="A55" s="127" t="s">
        <v>145</v>
      </c>
      <c r="B55" s="26" t="s">
        <v>156</v>
      </c>
      <c r="C55" s="47"/>
      <c r="D55" s="47"/>
      <c r="E55" s="47"/>
      <c r="F55" s="47"/>
      <c r="G55" s="47"/>
      <c r="H55" s="27">
        <v>500</v>
      </c>
      <c r="I55" s="49"/>
    </row>
    <row r="56" spans="1:9" ht="14.25" customHeight="1">
      <c r="A56" s="49" t="s">
        <v>295</v>
      </c>
      <c r="B56" s="26" t="s">
        <v>158</v>
      </c>
      <c r="C56" s="47"/>
      <c r="D56" s="47"/>
      <c r="E56" s="47"/>
      <c r="F56" s="47"/>
      <c r="G56" s="47"/>
      <c r="H56" s="27">
        <v>520</v>
      </c>
      <c r="I56" s="49"/>
    </row>
    <row r="57" spans="1:9" ht="13.5" customHeight="1">
      <c r="A57" s="49" t="s">
        <v>296</v>
      </c>
      <c r="B57" s="26" t="s">
        <v>160</v>
      </c>
      <c r="C57" s="47"/>
      <c r="D57" s="47"/>
      <c r="E57" s="47"/>
      <c r="F57" s="47"/>
      <c r="G57" s="47"/>
      <c r="H57" s="27">
        <v>530</v>
      </c>
      <c r="I57" s="49"/>
    </row>
    <row r="58" spans="1:9" ht="12.75" customHeight="1">
      <c r="A58" s="73" t="s">
        <v>161</v>
      </c>
      <c r="B58" s="20" t="s">
        <v>162</v>
      </c>
      <c r="C58" s="47"/>
      <c r="D58" s="47"/>
      <c r="E58" s="47"/>
      <c r="F58" s="47"/>
      <c r="G58" s="47"/>
      <c r="H58" s="27" t="s">
        <v>163</v>
      </c>
      <c r="I58" s="49"/>
    </row>
    <row r="59" spans="1:9" ht="12.75">
      <c r="A59" s="73" t="s">
        <v>164</v>
      </c>
      <c r="B59" s="25" t="s">
        <v>165</v>
      </c>
      <c r="C59" s="49"/>
      <c r="D59" s="49"/>
      <c r="E59" s="49"/>
      <c r="F59" s="49"/>
      <c r="G59" s="49"/>
      <c r="H59" s="27"/>
      <c r="I59" s="49"/>
    </row>
    <row r="60" spans="1:9" ht="12" customHeight="1">
      <c r="A60" s="49" t="s">
        <v>166</v>
      </c>
      <c r="B60" s="26" t="s">
        <v>167</v>
      </c>
      <c r="C60" s="47"/>
      <c r="D60" s="47"/>
      <c r="E60" s="47"/>
      <c r="F60" s="47"/>
      <c r="G60" s="47"/>
      <c r="H60" s="27" t="s">
        <v>163</v>
      </c>
      <c r="I60" s="49"/>
    </row>
    <row r="61" spans="1:9" ht="12.75">
      <c r="A61" s="33"/>
      <c r="B61" s="31"/>
      <c r="C61" s="31"/>
      <c r="D61" s="31"/>
      <c r="E61" s="31"/>
      <c r="F61" s="31"/>
      <c r="G61" s="31"/>
      <c r="H61" s="37"/>
      <c r="I61" s="33"/>
    </row>
    <row r="62" spans="1:10" ht="21" customHeight="1">
      <c r="A62" s="169" t="s">
        <v>168</v>
      </c>
      <c r="B62" s="169"/>
      <c r="C62" s="153"/>
      <c r="D62" s="153"/>
      <c r="E62" s="151" t="s">
        <v>237</v>
      </c>
      <c r="F62" s="151"/>
      <c r="G62" s="151"/>
      <c r="H62" s="152" t="s">
        <v>348</v>
      </c>
      <c r="I62" s="152"/>
      <c r="J62" s="33"/>
    </row>
    <row r="63" spans="1:10" ht="12.75">
      <c r="A63" s="169"/>
      <c r="B63" s="169"/>
      <c r="C63" s="32"/>
      <c r="D63" s="34"/>
      <c r="F63" s="37"/>
      <c r="G63" s="35" t="s">
        <v>238</v>
      </c>
      <c r="J63" s="33"/>
    </row>
    <row r="64" spans="1:10" ht="21" customHeight="1">
      <c r="A64" s="169" t="s">
        <v>169</v>
      </c>
      <c r="B64" s="169"/>
      <c r="C64" s="153"/>
      <c r="D64" s="153"/>
      <c r="E64" s="151" t="s">
        <v>237</v>
      </c>
      <c r="F64" s="151"/>
      <c r="G64" s="151"/>
      <c r="H64" s="152" t="s">
        <v>239</v>
      </c>
      <c r="I64" s="152"/>
      <c r="J64" s="33"/>
    </row>
    <row r="65" spans="1:10" ht="12.75">
      <c r="A65" s="170"/>
      <c r="B65" s="170"/>
      <c r="C65" s="36"/>
      <c r="F65" s="37"/>
      <c r="G65" s="35" t="s">
        <v>238</v>
      </c>
      <c r="J65" s="37"/>
    </row>
    <row r="66" spans="8:10" ht="12.75" customHeight="1">
      <c r="H66" s="167"/>
      <c r="I66" s="167"/>
      <c r="J66" s="167"/>
    </row>
    <row r="67" spans="1:10" ht="12.75">
      <c r="A67" s="155" t="s">
        <v>170</v>
      </c>
      <c r="B67" s="155"/>
      <c r="E67" s="151" t="s">
        <v>237</v>
      </c>
      <c r="F67" s="151"/>
      <c r="G67" s="151"/>
      <c r="H67" s="152" t="s">
        <v>239</v>
      </c>
      <c r="I67" s="152"/>
      <c r="J67" s="125"/>
    </row>
    <row r="68" spans="6:7" ht="12.75">
      <c r="F68" s="37"/>
      <c r="G68" s="35" t="s">
        <v>238</v>
      </c>
    </row>
  </sheetData>
  <sheetProtection/>
  <mergeCells count="23">
    <mergeCell ref="A2:I2"/>
    <mergeCell ref="A3:I3"/>
    <mergeCell ref="A4:I4"/>
    <mergeCell ref="A5:I5"/>
    <mergeCell ref="A62:B62"/>
    <mergeCell ref="A63:B63"/>
    <mergeCell ref="A6:I6"/>
    <mergeCell ref="A8:A9"/>
    <mergeCell ref="B8:B9"/>
    <mergeCell ref="C8:H8"/>
    <mergeCell ref="I8:I9"/>
    <mergeCell ref="C62:D62"/>
    <mergeCell ref="E62:G62"/>
    <mergeCell ref="H62:I62"/>
    <mergeCell ref="H64:I64"/>
    <mergeCell ref="H66:J66"/>
    <mergeCell ref="E67:G67"/>
    <mergeCell ref="H67:I67"/>
    <mergeCell ref="A67:B67"/>
    <mergeCell ref="A64:B64"/>
    <mergeCell ref="A65:B65"/>
    <mergeCell ref="C64:D64"/>
    <mergeCell ref="E64:G6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67">
      <selection activeCell="F74" sqref="F74:H74"/>
    </sheetView>
  </sheetViews>
  <sheetFormatPr defaultColWidth="9.00390625" defaultRowHeight="12.75"/>
  <cols>
    <col min="1" max="1" width="7.625" style="0" customWidth="1"/>
    <col min="2" max="2" width="36.875" style="0" customWidth="1"/>
    <col min="3" max="3" width="8.75390625" style="0" customWidth="1"/>
    <col min="4" max="4" width="8.25390625" style="0" customWidth="1"/>
    <col min="5" max="5" width="10.125" style="0" customWidth="1"/>
    <col min="6" max="6" width="7.625" style="0" bestFit="1" customWidth="1"/>
    <col min="7" max="7" width="11.00390625" style="0" customWidth="1"/>
    <col min="8" max="8" width="8.625" style="74" customWidth="1"/>
    <col min="9" max="9" width="11.375" style="0" customWidth="1"/>
    <col min="10" max="13" width="10.00390625" style="115" customWidth="1"/>
    <col min="14" max="14" width="9.125" style="116" customWidth="1"/>
  </cols>
  <sheetData>
    <row r="1" spans="1:14" ht="12.75">
      <c r="A1" s="179" t="s">
        <v>214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>
      <c r="A2" s="179" t="s">
        <v>220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>
      <c r="A3" s="192" t="s">
        <v>297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80" t="s">
        <v>64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ht="13.5" thickBot="1">
      <c r="A5" s="193" t="s">
        <v>175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s="74" customFormat="1" ht="12">
      <c r="A6" s="194" t="s">
        <v>221</v>
      </c>
      <c r="B6" s="196" t="s">
        <v>1</v>
      </c>
      <c r="C6" s="196" t="s">
        <v>176</v>
      </c>
      <c r="D6" s="196"/>
      <c r="E6" s="196"/>
      <c r="F6" s="196"/>
      <c r="G6" s="196"/>
      <c r="H6" s="196"/>
      <c r="I6" s="196" t="s">
        <v>71</v>
      </c>
      <c r="J6" s="198" t="s">
        <v>70</v>
      </c>
      <c r="K6" s="198"/>
      <c r="L6" s="198"/>
      <c r="M6" s="198"/>
      <c r="N6" s="198"/>
    </row>
    <row r="7" spans="1:14" s="74" customFormat="1" ht="84.75" thickBot="1">
      <c r="A7" s="195"/>
      <c r="B7" s="197"/>
      <c r="C7" s="75" t="s">
        <v>178</v>
      </c>
      <c r="D7" s="75" t="s">
        <v>222</v>
      </c>
      <c r="E7" s="75" t="s">
        <v>223</v>
      </c>
      <c r="F7" s="76" t="s">
        <v>181</v>
      </c>
      <c r="G7" s="75" t="s">
        <v>182</v>
      </c>
      <c r="H7" s="75" t="s">
        <v>183</v>
      </c>
      <c r="I7" s="197"/>
      <c r="J7" s="77" t="s">
        <v>78</v>
      </c>
      <c r="K7" s="77" t="s">
        <v>79</v>
      </c>
      <c r="L7" s="77" t="s">
        <v>80</v>
      </c>
      <c r="M7" s="77" t="s">
        <v>224</v>
      </c>
      <c r="N7" s="77" t="s">
        <v>225</v>
      </c>
    </row>
    <row r="8" spans="1:14" ht="12.75">
      <c r="A8" s="42">
        <v>1</v>
      </c>
      <c r="B8" s="43">
        <v>2</v>
      </c>
      <c r="C8" s="43">
        <v>3</v>
      </c>
      <c r="D8" s="43">
        <v>4</v>
      </c>
      <c r="E8" s="43">
        <v>5</v>
      </c>
      <c r="F8" s="43" t="s">
        <v>226</v>
      </c>
      <c r="G8" s="43">
        <v>7</v>
      </c>
      <c r="H8" s="44">
        <v>8</v>
      </c>
      <c r="I8" s="43">
        <v>9</v>
      </c>
      <c r="J8" s="78">
        <v>10</v>
      </c>
      <c r="K8" s="79">
        <v>11</v>
      </c>
      <c r="L8" s="79">
        <v>12</v>
      </c>
      <c r="M8" s="79">
        <v>13</v>
      </c>
      <c r="N8" s="79">
        <v>14</v>
      </c>
    </row>
    <row r="9" spans="1:14" s="88" customFormat="1" ht="15.75">
      <c r="A9" s="80"/>
      <c r="B9" s="81" t="s">
        <v>227</v>
      </c>
      <c r="C9" s="82"/>
      <c r="D9" s="82"/>
      <c r="E9" s="82"/>
      <c r="F9" s="82"/>
      <c r="G9" s="82"/>
      <c r="H9" s="83"/>
      <c r="I9" s="82"/>
      <c r="J9" s="84">
        <v>707</v>
      </c>
      <c r="K9" s="85">
        <v>702</v>
      </c>
      <c r="L9" s="85">
        <v>802</v>
      </c>
      <c r="M9" s="86">
        <v>704</v>
      </c>
      <c r="N9" s="87">
        <v>703</v>
      </c>
    </row>
    <row r="10" spans="1:14" ht="16.5" customHeight="1">
      <c r="A10" s="89" t="s">
        <v>83</v>
      </c>
      <c r="B10" s="20" t="s">
        <v>84</v>
      </c>
      <c r="C10" s="22"/>
      <c r="D10" s="22"/>
      <c r="E10" s="22"/>
      <c r="F10" s="22"/>
      <c r="G10" s="22"/>
      <c r="H10" s="27"/>
      <c r="I10" s="90">
        <f>J10+K10+L10+N10+M10</f>
        <v>0</v>
      </c>
      <c r="J10" s="57"/>
      <c r="K10" s="57"/>
      <c r="L10" s="57"/>
      <c r="M10" s="57"/>
      <c r="N10" s="91"/>
    </row>
    <row r="11" spans="1:14" ht="12.75">
      <c r="A11" s="89" t="s">
        <v>85</v>
      </c>
      <c r="B11" s="20" t="s">
        <v>86</v>
      </c>
      <c r="C11" s="22"/>
      <c r="D11" s="22"/>
      <c r="E11" s="22"/>
      <c r="F11" s="22"/>
      <c r="G11" s="22"/>
      <c r="H11" s="27"/>
      <c r="I11" s="92">
        <f aca="true" t="shared" si="0" ref="I11:N11">I12+I14+I13</f>
        <v>0</v>
      </c>
      <c r="J11" s="92">
        <f t="shared" si="0"/>
        <v>0</v>
      </c>
      <c r="K11" s="92">
        <f t="shared" si="0"/>
        <v>0</v>
      </c>
      <c r="L11" s="92">
        <f t="shared" si="0"/>
        <v>0</v>
      </c>
      <c r="M11" s="92">
        <f t="shared" si="0"/>
        <v>0</v>
      </c>
      <c r="N11" s="92">
        <f t="shared" si="0"/>
        <v>0</v>
      </c>
    </row>
    <row r="12" spans="1:14" ht="12.75">
      <c r="A12" s="89"/>
      <c r="B12" s="20" t="s">
        <v>270</v>
      </c>
      <c r="C12" s="22"/>
      <c r="D12" s="22"/>
      <c r="E12" s="22"/>
      <c r="F12" s="22"/>
      <c r="G12" s="22"/>
      <c r="H12" s="27"/>
      <c r="I12" s="90">
        <f>J12+K12+L12+N12+M12</f>
        <v>0</v>
      </c>
      <c r="J12" s="57"/>
      <c r="K12" s="57"/>
      <c r="L12" s="57"/>
      <c r="M12" s="57"/>
      <c r="N12" s="91"/>
    </row>
    <row r="13" spans="1:14" ht="12.75">
      <c r="A13" s="89"/>
      <c r="B13" s="20" t="s">
        <v>271</v>
      </c>
      <c r="C13" s="22"/>
      <c r="D13" s="22"/>
      <c r="E13" s="22"/>
      <c r="F13" s="22"/>
      <c r="G13" s="22"/>
      <c r="H13" s="27"/>
      <c r="I13" s="90">
        <f>J13+K13+L13+N13+M13</f>
        <v>0</v>
      </c>
      <c r="J13" s="57"/>
      <c r="K13" s="57"/>
      <c r="L13" s="57"/>
      <c r="M13" s="57"/>
      <c r="N13" s="91"/>
    </row>
    <row r="14" spans="1:14" ht="12.75">
      <c r="A14" s="89"/>
      <c r="B14" s="20" t="s">
        <v>272</v>
      </c>
      <c r="C14" s="22"/>
      <c r="D14" s="22"/>
      <c r="E14" s="22"/>
      <c r="F14" s="22"/>
      <c r="G14" s="22"/>
      <c r="H14" s="27"/>
      <c r="I14" s="90">
        <f>J14+K14+L14+N14+M14</f>
        <v>0</v>
      </c>
      <c r="J14" s="57"/>
      <c r="K14" s="57"/>
      <c r="L14" s="57"/>
      <c r="M14" s="57"/>
      <c r="N14" s="91"/>
    </row>
    <row r="15" spans="1:14" ht="14.25" customHeight="1">
      <c r="A15" s="89" t="s">
        <v>87</v>
      </c>
      <c r="B15" s="20" t="s">
        <v>88</v>
      </c>
      <c r="C15" s="93" t="s">
        <v>193</v>
      </c>
      <c r="D15" s="93" t="s">
        <v>197</v>
      </c>
      <c r="E15" s="94">
        <v>8889900880</v>
      </c>
      <c r="F15" s="94">
        <v>111</v>
      </c>
      <c r="G15" s="94" t="s">
        <v>228</v>
      </c>
      <c r="H15" s="27">
        <v>0</v>
      </c>
      <c r="I15" s="90">
        <f>J15+K15+L15+N15+M15</f>
        <v>0</v>
      </c>
      <c r="J15" s="92">
        <f>J17+J22+J44+J46+J49+J51+J48+J50</f>
        <v>0</v>
      </c>
      <c r="K15" s="92">
        <f>K17+K22+K44+K46+K49+K51+K48+K50</f>
        <v>0</v>
      </c>
      <c r="L15" s="92">
        <f>L17+L22+L44+L46+L49+L51+L48+L50</f>
        <v>0</v>
      </c>
      <c r="M15" s="92">
        <f>M17+M22+M44+M46+M49+M51+M48+M50</f>
        <v>0</v>
      </c>
      <c r="N15" s="92">
        <f>N17+N22+N44+N46+N49+N51+N48+N50</f>
        <v>0</v>
      </c>
    </row>
    <row r="16" spans="1:14" s="99" customFormat="1" ht="12.75">
      <c r="A16" s="95"/>
      <c r="B16" s="96" t="s">
        <v>8</v>
      </c>
      <c r="C16" s="97"/>
      <c r="D16" s="97"/>
      <c r="E16" s="94">
        <v>8889900880</v>
      </c>
      <c r="F16" s="97"/>
      <c r="G16" s="97"/>
      <c r="H16" s="98"/>
      <c r="I16" s="57">
        <f aca="true" t="shared" si="1" ref="I16:N16">I15-I11-I10</f>
        <v>0</v>
      </c>
      <c r="J16" s="57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</row>
    <row r="17" spans="1:14" ht="25.5">
      <c r="A17" s="100" t="s">
        <v>89</v>
      </c>
      <c r="B17" s="26" t="s">
        <v>90</v>
      </c>
      <c r="C17" s="93" t="s">
        <v>193</v>
      </c>
      <c r="D17" s="93" t="s">
        <v>197</v>
      </c>
      <c r="E17" s="94">
        <v>8889900880</v>
      </c>
      <c r="F17" s="94">
        <v>111</v>
      </c>
      <c r="G17" s="94" t="s">
        <v>228</v>
      </c>
      <c r="H17" s="27">
        <v>210</v>
      </c>
      <c r="I17" s="55">
        <f>J17+K17+L17+N17+M17</f>
        <v>0</v>
      </c>
      <c r="J17" s="57">
        <f>J18+J19+J21+J20</f>
        <v>0</v>
      </c>
      <c r="K17" s="57">
        <f>K18+K19+K21+K20</f>
        <v>0</v>
      </c>
      <c r="L17" s="57">
        <f>L18+L19+L21+L20</f>
        <v>0</v>
      </c>
      <c r="M17" s="57">
        <f>M18+M19+M21+M20</f>
        <v>0</v>
      </c>
      <c r="N17" s="57">
        <f>N18+N19+N21+N20</f>
        <v>0</v>
      </c>
    </row>
    <row r="18" spans="1:14" ht="12.75" customHeight="1">
      <c r="A18" s="100" t="s">
        <v>91</v>
      </c>
      <c r="B18" s="26" t="s">
        <v>92</v>
      </c>
      <c r="C18" s="93" t="s">
        <v>193</v>
      </c>
      <c r="D18" s="93" t="s">
        <v>197</v>
      </c>
      <c r="E18" s="94">
        <v>8889900880</v>
      </c>
      <c r="F18" s="94">
        <v>111</v>
      </c>
      <c r="G18" s="94" t="s">
        <v>228</v>
      </c>
      <c r="H18" s="28">
        <v>211500</v>
      </c>
      <c r="I18" s="55">
        <f>J18+K18+L18+N18+M18</f>
        <v>0</v>
      </c>
      <c r="J18" s="57"/>
      <c r="K18" s="57"/>
      <c r="L18" s="57"/>
      <c r="M18" s="57"/>
      <c r="N18" s="91"/>
    </row>
    <row r="19" spans="1:14" ht="12.75" customHeight="1">
      <c r="A19" s="100" t="s">
        <v>93</v>
      </c>
      <c r="B19" s="26" t="s">
        <v>229</v>
      </c>
      <c r="C19" s="93" t="s">
        <v>193</v>
      </c>
      <c r="D19" s="93" t="s">
        <v>197</v>
      </c>
      <c r="E19" s="94">
        <v>8889900880</v>
      </c>
      <c r="F19" s="94">
        <v>111</v>
      </c>
      <c r="G19" s="94" t="s">
        <v>228</v>
      </c>
      <c r="H19" s="28">
        <v>212104</v>
      </c>
      <c r="I19" s="55">
        <f aca="true" t="shared" si="2" ref="I19:I64">J19+K19+L19+N19+M19</f>
        <v>0</v>
      </c>
      <c r="J19" s="57"/>
      <c r="K19" s="57"/>
      <c r="L19" s="57"/>
      <c r="M19" s="57"/>
      <c r="N19" s="91"/>
    </row>
    <row r="20" spans="1:14" ht="12.75">
      <c r="A20" s="100" t="s">
        <v>95</v>
      </c>
      <c r="B20" s="26" t="s">
        <v>94</v>
      </c>
      <c r="C20" s="93" t="s">
        <v>193</v>
      </c>
      <c r="D20" s="93" t="s">
        <v>197</v>
      </c>
      <c r="E20" s="94">
        <v>8889900880</v>
      </c>
      <c r="F20" s="94">
        <v>111</v>
      </c>
      <c r="G20" s="94" t="s">
        <v>228</v>
      </c>
      <c r="H20" s="28">
        <v>212700</v>
      </c>
      <c r="I20" s="55">
        <f t="shared" si="2"/>
        <v>0</v>
      </c>
      <c r="J20" s="57"/>
      <c r="K20" s="57"/>
      <c r="L20" s="57"/>
      <c r="M20" s="57"/>
      <c r="N20" s="91"/>
    </row>
    <row r="21" spans="1:14" ht="12.75">
      <c r="A21" s="100" t="s">
        <v>199</v>
      </c>
      <c r="B21" s="26" t="s">
        <v>96</v>
      </c>
      <c r="C21" s="93" t="s">
        <v>193</v>
      </c>
      <c r="D21" s="93" t="s">
        <v>197</v>
      </c>
      <c r="E21" s="94">
        <v>8889900880</v>
      </c>
      <c r="F21" s="94">
        <v>111</v>
      </c>
      <c r="G21" s="94" t="s">
        <v>228</v>
      </c>
      <c r="H21" s="28">
        <v>213500</v>
      </c>
      <c r="I21" s="55">
        <f t="shared" si="2"/>
        <v>0</v>
      </c>
      <c r="J21" s="57"/>
      <c r="K21" s="57"/>
      <c r="L21" s="57"/>
      <c r="M21" s="57"/>
      <c r="N21" s="91"/>
    </row>
    <row r="22" spans="1:14" ht="12.75">
      <c r="A22" s="100" t="s">
        <v>97</v>
      </c>
      <c r="B22" s="26" t="s">
        <v>98</v>
      </c>
      <c r="C22" s="93" t="s">
        <v>193</v>
      </c>
      <c r="D22" s="93" t="s">
        <v>197</v>
      </c>
      <c r="E22" s="94">
        <v>8889900880</v>
      </c>
      <c r="F22" s="94">
        <v>244</v>
      </c>
      <c r="G22" s="94" t="s">
        <v>228</v>
      </c>
      <c r="H22" s="27">
        <v>220</v>
      </c>
      <c r="I22" s="55">
        <f>J22+K22+L22+N22+M22</f>
        <v>0</v>
      </c>
      <c r="J22" s="57">
        <f>J23+J25+J26+J32+J33+J38+J24</f>
        <v>0</v>
      </c>
      <c r="K22" s="57">
        <f>K23+K25+K26+K32+K33+K38+K24</f>
        <v>0</v>
      </c>
      <c r="L22" s="57">
        <f>L23+L25+L26+L32+L33+L38+L24</f>
        <v>0</v>
      </c>
      <c r="M22" s="57">
        <f>M23+M25+M26+M32+M33+M38+M24</f>
        <v>0</v>
      </c>
      <c r="N22" s="57">
        <f>N23+N25+N26+N32+N33+N38+N24</f>
        <v>0</v>
      </c>
    </row>
    <row r="23" spans="1:14" ht="12.75">
      <c r="A23" s="100" t="s">
        <v>99</v>
      </c>
      <c r="B23" s="26" t="s">
        <v>100</v>
      </c>
      <c r="C23" s="93" t="s">
        <v>193</v>
      </c>
      <c r="D23" s="93" t="s">
        <v>197</v>
      </c>
      <c r="E23" s="94">
        <v>8889900880</v>
      </c>
      <c r="F23" s="94">
        <v>244</v>
      </c>
      <c r="G23" s="94" t="s">
        <v>228</v>
      </c>
      <c r="H23" s="28">
        <v>221500</v>
      </c>
      <c r="I23" s="55">
        <f t="shared" si="2"/>
        <v>0</v>
      </c>
      <c r="J23" s="57"/>
      <c r="K23" s="57"/>
      <c r="L23" s="57"/>
      <c r="M23" s="57"/>
      <c r="N23" s="91"/>
    </row>
    <row r="24" spans="1:14" ht="12.75">
      <c r="A24" s="100"/>
      <c r="B24" s="26" t="s">
        <v>100</v>
      </c>
      <c r="C24" s="93" t="s">
        <v>193</v>
      </c>
      <c r="D24" s="93" t="s">
        <v>197</v>
      </c>
      <c r="E24" s="94">
        <v>8889900880</v>
      </c>
      <c r="F24" s="94">
        <v>244</v>
      </c>
      <c r="G24" s="94" t="s">
        <v>230</v>
      </c>
      <c r="H24" s="28">
        <v>221500</v>
      </c>
      <c r="I24" s="55">
        <f t="shared" si="2"/>
        <v>0</v>
      </c>
      <c r="J24" s="57"/>
      <c r="K24" s="57"/>
      <c r="L24" s="57"/>
      <c r="M24" s="57"/>
      <c r="N24" s="91"/>
    </row>
    <row r="25" spans="1:14" ht="12.75">
      <c r="A25" s="100" t="s">
        <v>101</v>
      </c>
      <c r="B25" s="26" t="s">
        <v>102</v>
      </c>
      <c r="C25" s="93" t="s">
        <v>193</v>
      </c>
      <c r="D25" s="93" t="s">
        <v>197</v>
      </c>
      <c r="E25" s="94">
        <v>8889900880</v>
      </c>
      <c r="F25" s="94">
        <v>244</v>
      </c>
      <c r="G25" s="94" t="s">
        <v>228</v>
      </c>
      <c r="H25" s="28">
        <v>222500</v>
      </c>
      <c r="I25" s="55">
        <f t="shared" si="2"/>
        <v>0</v>
      </c>
      <c r="J25" s="57"/>
      <c r="K25" s="57"/>
      <c r="L25" s="57"/>
      <c r="M25" s="57"/>
      <c r="N25" s="91"/>
    </row>
    <row r="26" spans="1:14" ht="12.75">
      <c r="A26" s="100" t="s">
        <v>103</v>
      </c>
      <c r="B26" s="26" t="s">
        <v>104</v>
      </c>
      <c r="C26" s="93" t="s">
        <v>193</v>
      </c>
      <c r="D26" s="93" t="s">
        <v>197</v>
      </c>
      <c r="E26" s="94">
        <v>8889900880</v>
      </c>
      <c r="F26" s="94">
        <v>244</v>
      </c>
      <c r="G26" s="94" t="s">
        <v>228</v>
      </c>
      <c r="H26" s="28">
        <v>223000</v>
      </c>
      <c r="I26" s="55">
        <f>J26+K26+L26+N26+M26</f>
        <v>0</v>
      </c>
      <c r="J26" s="57">
        <f>J27+J28+J29+J30+J31</f>
        <v>0</v>
      </c>
      <c r="K26" s="57">
        <f>K27+K28+K29+K30+K31</f>
        <v>0</v>
      </c>
      <c r="L26" s="57">
        <f>L27+L28+L29+L30+L31</f>
        <v>0</v>
      </c>
      <c r="M26" s="57">
        <f>M27+M28+M29+M30+M31</f>
        <v>0</v>
      </c>
      <c r="N26" s="91">
        <f>N27+N28+N29+N30+N31</f>
        <v>0</v>
      </c>
    </row>
    <row r="27" spans="1:14" ht="12.75">
      <c r="A27" s="100" t="s">
        <v>252</v>
      </c>
      <c r="B27" s="26" t="s">
        <v>105</v>
      </c>
      <c r="C27" s="93" t="s">
        <v>193</v>
      </c>
      <c r="D27" s="93" t="s">
        <v>197</v>
      </c>
      <c r="E27" s="94">
        <v>8889900880</v>
      </c>
      <c r="F27" s="94">
        <v>244</v>
      </c>
      <c r="G27" s="94" t="s">
        <v>228</v>
      </c>
      <c r="H27" s="28">
        <v>223101</v>
      </c>
      <c r="I27" s="55">
        <f t="shared" si="2"/>
        <v>0</v>
      </c>
      <c r="J27" s="57"/>
      <c r="K27" s="57"/>
      <c r="L27" s="57"/>
      <c r="M27" s="57"/>
      <c r="N27" s="91"/>
    </row>
    <row r="28" spans="1:14" ht="12.75">
      <c r="A28" s="100" t="s">
        <v>253</v>
      </c>
      <c r="B28" s="26" t="s">
        <v>106</v>
      </c>
      <c r="C28" s="93" t="s">
        <v>193</v>
      </c>
      <c r="D28" s="93" t="s">
        <v>197</v>
      </c>
      <c r="E28" s="94">
        <v>8889900880</v>
      </c>
      <c r="F28" s="94">
        <v>244</v>
      </c>
      <c r="G28" s="94" t="s">
        <v>228</v>
      </c>
      <c r="H28" s="28">
        <v>223102</v>
      </c>
      <c r="I28" s="55">
        <f t="shared" si="2"/>
        <v>0</v>
      </c>
      <c r="J28" s="57"/>
      <c r="K28" s="57"/>
      <c r="L28" s="57"/>
      <c r="M28" s="57"/>
      <c r="N28" s="91"/>
    </row>
    <row r="29" spans="1:14" ht="12.75">
      <c r="A29" s="100" t="s">
        <v>254</v>
      </c>
      <c r="B29" s="26" t="s">
        <v>107</v>
      </c>
      <c r="C29" s="93" t="s">
        <v>193</v>
      </c>
      <c r="D29" s="93" t="s">
        <v>197</v>
      </c>
      <c r="E29" s="94">
        <v>8889900880</v>
      </c>
      <c r="F29" s="94">
        <v>244</v>
      </c>
      <c r="G29" s="94" t="s">
        <v>228</v>
      </c>
      <c r="H29" s="28">
        <v>223108</v>
      </c>
      <c r="I29" s="55">
        <f t="shared" si="2"/>
        <v>0</v>
      </c>
      <c r="J29" s="57"/>
      <c r="K29" s="57"/>
      <c r="L29" s="57"/>
      <c r="M29" s="57"/>
      <c r="N29" s="91"/>
    </row>
    <row r="30" spans="1:14" ht="12.75">
      <c r="A30" s="100" t="s">
        <v>255</v>
      </c>
      <c r="B30" s="26" t="s">
        <v>108</v>
      </c>
      <c r="C30" s="93" t="s">
        <v>193</v>
      </c>
      <c r="D30" s="93" t="s">
        <v>197</v>
      </c>
      <c r="E30" s="94">
        <v>8889900880</v>
      </c>
      <c r="F30" s="94">
        <v>244</v>
      </c>
      <c r="G30" s="94" t="s">
        <v>228</v>
      </c>
      <c r="H30" s="28">
        <v>223110</v>
      </c>
      <c r="I30" s="55">
        <f t="shared" si="2"/>
        <v>0</v>
      </c>
      <c r="J30" s="57"/>
      <c r="K30" s="57"/>
      <c r="L30" s="57"/>
      <c r="M30" s="57"/>
      <c r="N30" s="91"/>
    </row>
    <row r="31" spans="1:14" ht="12.75">
      <c r="A31" s="100" t="s">
        <v>256</v>
      </c>
      <c r="B31" s="26" t="s">
        <v>109</v>
      </c>
      <c r="C31" s="93" t="s">
        <v>193</v>
      </c>
      <c r="D31" s="93" t="s">
        <v>197</v>
      </c>
      <c r="E31" s="94">
        <v>8889900880</v>
      </c>
      <c r="F31" s="94">
        <v>244</v>
      </c>
      <c r="G31" s="94" t="s">
        <v>228</v>
      </c>
      <c r="H31" s="28">
        <v>223700</v>
      </c>
      <c r="I31" s="55">
        <f t="shared" si="2"/>
        <v>0</v>
      </c>
      <c r="J31" s="57"/>
      <c r="K31" s="57"/>
      <c r="L31" s="57"/>
      <c r="M31" s="57"/>
      <c r="N31" s="91"/>
    </row>
    <row r="32" spans="1:14" ht="15" customHeight="1">
      <c r="A32" s="100" t="s">
        <v>110</v>
      </c>
      <c r="B32" s="26" t="s">
        <v>111</v>
      </c>
      <c r="C32" s="93" t="s">
        <v>193</v>
      </c>
      <c r="D32" s="93" t="s">
        <v>197</v>
      </c>
      <c r="E32" s="94">
        <v>8889900880</v>
      </c>
      <c r="F32" s="94">
        <v>244</v>
      </c>
      <c r="G32" s="94" t="s">
        <v>228</v>
      </c>
      <c r="H32" s="28">
        <v>224700</v>
      </c>
      <c r="I32" s="55">
        <f t="shared" si="2"/>
        <v>0</v>
      </c>
      <c r="J32" s="57"/>
      <c r="K32" s="57"/>
      <c r="L32" s="57"/>
      <c r="M32" s="57"/>
      <c r="N32" s="91"/>
    </row>
    <row r="33" spans="1:14" ht="14.25" customHeight="1">
      <c r="A33" s="100" t="s">
        <v>112</v>
      </c>
      <c r="B33" s="26" t="s">
        <v>113</v>
      </c>
      <c r="C33" s="93" t="s">
        <v>193</v>
      </c>
      <c r="D33" s="93" t="s">
        <v>197</v>
      </c>
      <c r="E33" s="94">
        <v>8889900880</v>
      </c>
      <c r="F33" s="94">
        <v>244</v>
      </c>
      <c r="G33" s="94" t="s">
        <v>228</v>
      </c>
      <c r="H33" s="28">
        <v>225000</v>
      </c>
      <c r="I33" s="55">
        <f t="shared" si="2"/>
        <v>0</v>
      </c>
      <c r="J33" s="57">
        <f>J34+J36+J35+J37</f>
        <v>0</v>
      </c>
      <c r="K33" s="57">
        <f>K34+K35+K37</f>
        <v>0</v>
      </c>
      <c r="L33" s="57">
        <f>L34+L36+L35+L37</f>
        <v>0</v>
      </c>
      <c r="M33" s="57">
        <f>M34+M36+M35+M37</f>
        <v>0</v>
      </c>
      <c r="N33" s="57">
        <f>N34+N36+N35+N37</f>
        <v>0</v>
      </c>
    </row>
    <row r="34" spans="1:14" ht="12.75">
      <c r="A34" s="100" t="s">
        <v>114</v>
      </c>
      <c r="B34" s="26" t="s">
        <v>115</v>
      </c>
      <c r="C34" s="93" t="s">
        <v>193</v>
      </c>
      <c r="D34" s="93" t="s">
        <v>197</v>
      </c>
      <c r="E34" s="94">
        <v>8889900880</v>
      </c>
      <c r="F34" s="94">
        <v>244</v>
      </c>
      <c r="G34" s="94" t="s">
        <v>228</v>
      </c>
      <c r="H34" s="28">
        <v>225218</v>
      </c>
      <c r="I34" s="55">
        <f t="shared" si="2"/>
        <v>0</v>
      </c>
      <c r="J34" s="133"/>
      <c r="K34" s="133"/>
      <c r="L34" s="133"/>
      <c r="M34" s="133"/>
      <c r="N34" s="134"/>
    </row>
    <row r="35" spans="1:14" ht="12.75">
      <c r="A35" s="100"/>
      <c r="B35" s="26" t="s">
        <v>115</v>
      </c>
      <c r="C35" s="93" t="s">
        <v>193</v>
      </c>
      <c r="D35" s="93" t="s">
        <v>197</v>
      </c>
      <c r="E35" s="94">
        <v>8889900880</v>
      </c>
      <c r="F35" s="94">
        <v>244</v>
      </c>
      <c r="G35" s="94" t="s">
        <v>230</v>
      </c>
      <c r="H35" s="28">
        <v>225218</v>
      </c>
      <c r="I35" s="55">
        <f>J35+K35+L35+N35+M35</f>
        <v>0</v>
      </c>
      <c r="J35" s="133"/>
      <c r="K35" s="133"/>
      <c r="L35" s="133"/>
      <c r="M35" s="133"/>
      <c r="N35" s="134"/>
    </row>
    <row r="36" spans="1:14" ht="12.75">
      <c r="A36" s="100" t="s">
        <v>116</v>
      </c>
      <c r="B36" s="26" t="s">
        <v>117</v>
      </c>
      <c r="C36" s="93" t="s">
        <v>193</v>
      </c>
      <c r="D36" s="93" t="s">
        <v>197</v>
      </c>
      <c r="E36" s="94">
        <v>8889900880</v>
      </c>
      <c r="F36" s="94">
        <v>244</v>
      </c>
      <c r="G36" s="94" t="s">
        <v>228</v>
      </c>
      <c r="H36" s="28">
        <v>225319</v>
      </c>
      <c r="I36" s="55">
        <f>L36+N36+M36</f>
        <v>0</v>
      </c>
      <c r="J36" s="133"/>
      <c r="K36" s="133" t="s">
        <v>263</v>
      </c>
      <c r="L36" s="133"/>
      <c r="M36" s="133"/>
      <c r="N36" s="134"/>
    </row>
    <row r="37" spans="1:14" ht="25.5">
      <c r="A37" s="100" t="s">
        <v>118</v>
      </c>
      <c r="B37" s="26" t="s">
        <v>119</v>
      </c>
      <c r="C37" s="93" t="s">
        <v>193</v>
      </c>
      <c r="D37" s="93" t="s">
        <v>197</v>
      </c>
      <c r="E37" s="94">
        <v>8889900880</v>
      </c>
      <c r="F37" s="94">
        <v>244</v>
      </c>
      <c r="G37" s="94" t="s">
        <v>228</v>
      </c>
      <c r="H37" s="28">
        <v>225700</v>
      </c>
      <c r="I37" s="55">
        <f t="shared" si="2"/>
        <v>0</v>
      </c>
      <c r="J37" s="133"/>
      <c r="K37" s="133"/>
      <c r="L37" s="133"/>
      <c r="M37" s="133"/>
      <c r="N37" s="134"/>
    </row>
    <row r="38" spans="1:14" ht="12.75">
      <c r="A38" s="100" t="s">
        <v>120</v>
      </c>
      <c r="B38" s="26" t="s">
        <v>121</v>
      </c>
      <c r="C38" s="93" t="s">
        <v>193</v>
      </c>
      <c r="D38" s="93" t="s">
        <v>197</v>
      </c>
      <c r="E38" s="94">
        <v>8889900880</v>
      </c>
      <c r="F38" s="94">
        <v>244</v>
      </c>
      <c r="G38" s="94" t="s">
        <v>228</v>
      </c>
      <c r="H38" s="27">
        <v>226</v>
      </c>
      <c r="I38" s="55">
        <f t="shared" si="2"/>
        <v>0</v>
      </c>
      <c r="J38" s="57">
        <f>J39+J41+J42+J40</f>
        <v>0</v>
      </c>
      <c r="K38" s="57">
        <f>K39+K41+K42+K40</f>
        <v>0</v>
      </c>
      <c r="L38" s="57">
        <f>L39+L41+L42+L40+L43</f>
        <v>0</v>
      </c>
      <c r="M38" s="57">
        <f>M39+M41+M42+M40</f>
        <v>0</v>
      </c>
      <c r="N38" s="57">
        <f>N39+N41+N42+N40</f>
        <v>0</v>
      </c>
    </row>
    <row r="39" spans="1:14" ht="12.75" customHeight="1">
      <c r="A39" s="100" t="s">
        <v>122</v>
      </c>
      <c r="B39" s="26" t="s">
        <v>123</v>
      </c>
      <c r="C39" s="93" t="s">
        <v>193</v>
      </c>
      <c r="D39" s="93" t="s">
        <v>197</v>
      </c>
      <c r="E39" s="94">
        <v>8889900880</v>
      </c>
      <c r="F39" s="94">
        <v>244</v>
      </c>
      <c r="G39" s="94" t="s">
        <v>228</v>
      </c>
      <c r="H39" s="28">
        <v>226123</v>
      </c>
      <c r="I39" s="55">
        <f t="shared" si="2"/>
        <v>0</v>
      </c>
      <c r="J39" s="57"/>
      <c r="K39" s="57"/>
      <c r="L39" s="57"/>
      <c r="M39" s="57"/>
      <c r="N39" s="91"/>
    </row>
    <row r="40" spans="1:14" ht="25.5">
      <c r="A40" s="131" t="s">
        <v>124</v>
      </c>
      <c r="B40" s="26" t="s">
        <v>211</v>
      </c>
      <c r="C40" s="93" t="s">
        <v>193</v>
      </c>
      <c r="D40" s="93" t="s">
        <v>197</v>
      </c>
      <c r="E40" s="94">
        <v>8889900880</v>
      </c>
      <c r="F40" s="94">
        <v>244</v>
      </c>
      <c r="G40" s="94" t="s">
        <v>228</v>
      </c>
      <c r="H40" s="28">
        <v>226128</v>
      </c>
      <c r="I40" s="55">
        <f t="shared" si="2"/>
        <v>0</v>
      </c>
      <c r="J40" s="57"/>
      <c r="K40" s="57"/>
      <c r="L40" s="57"/>
      <c r="M40" s="57"/>
      <c r="N40" s="91"/>
    </row>
    <row r="41" spans="1:14" ht="12.75">
      <c r="A41" s="100" t="s">
        <v>126</v>
      </c>
      <c r="B41" s="26" t="s">
        <v>125</v>
      </c>
      <c r="C41" s="93" t="s">
        <v>193</v>
      </c>
      <c r="D41" s="93" t="s">
        <v>197</v>
      </c>
      <c r="E41" s="94">
        <v>8889900880</v>
      </c>
      <c r="F41" s="94">
        <v>244</v>
      </c>
      <c r="G41" s="94" t="s">
        <v>228</v>
      </c>
      <c r="H41" s="28">
        <v>226144</v>
      </c>
      <c r="I41" s="55">
        <f t="shared" si="2"/>
        <v>0</v>
      </c>
      <c r="J41" s="57"/>
      <c r="K41" s="57"/>
      <c r="L41" s="57"/>
      <c r="M41" s="57"/>
      <c r="N41" s="91"/>
    </row>
    <row r="42" spans="1:14" ht="12.75">
      <c r="A42" s="100" t="s">
        <v>264</v>
      </c>
      <c r="B42" s="26" t="s">
        <v>127</v>
      </c>
      <c r="C42" s="93" t="s">
        <v>193</v>
      </c>
      <c r="D42" s="93" t="s">
        <v>197</v>
      </c>
      <c r="E42" s="94">
        <v>8889900880</v>
      </c>
      <c r="F42" s="94">
        <v>244</v>
      </c>
      <c r="G42" s="94" t="s">
        <v>228</v>
      </c>
      <c r="H42" s="28">
        <v>226700</v>
      </c>
      <c r="I42" s="55">
        <f t="shared" si="2"/>
        <v>0</v>
      </c>
      <c r="J42" s="57"/>
      <c r="K42" s="57"/>
      <c r="L42" s="57"/>
      <c r="M42" s="57"/>
      <c r="N42" s="91"/>
    </row>
    <row r="43" spans="1:14" ht="12.75">
      <c r="A43" s="100"/>
      <c r="B43" s="26" t="s">
        <v>127</v>
      </c>
      <c r="C43" s="93" t="s">
        <v>193</v>
      </c>
      <c r="D43" s="93" t="s">
        <v>197</v>
      </c>
      <c r="E43" s="94">
        <v>8889900880</v>
      </c>
      <c r="F43" s="94">
        <v>244</v>
      </c>
      <c r="G43" s="94" t="s">
        <v>230</v>
      </c>
      <c r="H43" s="28">
        <v>226700</v>
      </c>
      <c r="I43" s="55">
        <f t="shared" si="2"/>
        <v>0</v>
      </c>
      <c r="J43" s="57"/>
      <c r="K43" s="57"/>
      <c r="L43" s="57"/>
      <c r="M43" s="57"/>
      <c r="N43" s="91"/>
    </row>
    <row r="44" spans="1:14" ht="25.5">
      <c r="A44" s="100" t="s">
        <v>298</v>
      </c>
      <c r="B44" s="26" t="s">
        <v>129</v>
      </c>
      <c r="C44" s="93" t="s">
        <v>193</v>
      </c>
      <c r="D44" s="93" t="s">
        <v>197</v>
      </c>
      <c r="E44" s="94">
        <v>8889900880</v>
      </c>
      <c r="F44" s="94">
        <v>244</v>
      </c>
      <c r="G44" s="94" t="s">
        <v>228</v>
      </c>
      <c r="H44" s="27">
        <v>240</v>
      </c>
      <c r="I44" s="55">
        <f t="shared" si="2"/>
        <v>0</v>
      </c>
      <c r="J44" s="57">
        <f>J45</f>
        <v>0</v>
      </c>
      <c r="K44" s="57">
        <f>K45</f>
        <v>0</v>
      </c>
      <c r="L44" s="57">
        <f>L45</f>
        <v>0</v>
      </c>
      <c r="M44" s="57">
        <f>M45</f>
        <v>0</v>
      </c>
      <c r="N44" s="91">
        <f>N45</f>
        <v>0</v>
      </c>
    </row>
    <row r="45" spans="1:14" ht="38.25">
      <c r="A45" s="100" t="s">
        <v>299</v>
      </c>
      <c r="B45" s="26" t="s">
        <v>217</v>
      </c>
      <c r="C45" s="93" t="s">
        <v>193</v>
      </c>
      <c r="D45" s="93" t="s">
        <v>197</v>
      </c>
      <c r="E45" s="94">
        <v>8889900880</v>
      </c>
      <c r="F45" s="94">
        <v>244</v>
      </c>
      <c r="G45" s="94" t="s">
        <v>228</v>
      </c>
      <c r="H45" s="27">
        <v>241</v>
      </c>
      <c r="I45" s="55">
        <f t="shared" si="2"/>
        <v>0</v>
      </c>
      <c r="J45" s="57"/>
      <c r="K45" s="57"/>
      <c r="L45" s="57"/>
      <c r="M45" s="57"/>
      <c r="N45" s="91"/>
    </row>
    <row r="46" spans="1:14" ht="15" customHeight="1">
      <c r="A46" s="100" t="s">
        <v>128</v>
      </c>
      <c r="B46" s="26" t="s">
        <v>133</v>
      </c>
      <c r="C46" s="93" t="s">
        <v>193</v>
      </c>
      <c r="D46" s="93" t="s">
        <v>197</v>
      </c>
      <c r="E46" s="94">
        <v>8889900880</v>
      </c>
      <c r="F46" s="94">
        <v>244</v>
      </c>
      <c r="G46" s="94" t="s">
        <v>228</v>
      </c>
      <c r="H46" s="27">
        <v>260</v>
      </c>
      <c r="I46" s="55">
        <f t="shared" si="2"/>
        <v>0</v>
      </c>
      <c r="J46" s="57">
        <f>J47</f>
        <v>0</v>
      </c>
      <c r="K46" s="57">
        <f>K47</f>
        <v>0</v>
      </c>
      <c r="L46" s="57">
        <f>L47</f>
        <v>0</v>
      </c>
      <c r="M46" s="57">
        <f>M47</f>
        <v>0</v>
      </c>
      <c r="N46" s="91">
        <f>N47</f>
        <v>0</v>
      </c>
    </row>
    <row r="47" spans="1:14" ht="15.75" customHeight="1">
      <c r="A47" s="100" t="s">
        <v>130</v>
      </c>
      <c r="B47" s="26" t="s">
        <v>135</v>
      </c>
      <c r="C47" s="93" t="s">
        <v>193</v>
      </c>
      <c r="D47" s="93" t="s">
        <v>197</v>
      </c>
      <c r="E47" s="94">
        <v>8889900880</v>
      </c>
      <c r="F47" s="94">
        <v>244</v>
      </c>
      <c r="G47" s="94" t="s">
        <v>228</v>
      </c>
      <c r="H47" s="27">
        <v>262</v>
      </c>
      <c r="I47" s="55">
        <f t="shared" si="2"/>
        <v>0</v>
      </c>
      <c r="J47" s="57"/>
      <c r="K47" s="57"/>
      <c r="L47" s="57"/>
      <c r="M47" s="57"/>
      <c r="N47" s="91"/>
    </row>
    <row r="48" spans="1:14" ht="12.75">
      <c r="A48" s="100" t="s">
        <v>132</v>
      </c>
      <c r="B48" s="26" t="s">
        <v>231</v>
      </c>
      <c r="C48" s="93" t="s">
        <v>193</v>
      </c>
      <c r="D48" s="93" t="s">
        <v>197</v>
      </c>
      <c r="E48" s="94">
        <v>8889900880</v>
      </c>
      <c r="F48" s="94">
        <v>852</v>
      </c>
      <c r="G48" s="94" t="s">
        <v>228</v>
      </c>
      <c r="H48" s="28">
        <v>290291</v>
      </c>
      <c r="I48" s="55">
        <f t="shared" si="2"/>
        <v>0</v>
      </c>
      <c r="J48" s="57"/>
      <c r="K48" s="57"/>
      <c r="L48" s="57"/>
      <c r="M48" s="57"/>
      <c r="N48" s="91"/>
    </row>
    <row r="49" spans="1:14" ht="12.75">
      <c r="A49" s="100" t="s">
        <v>134</v>
      </c>
      <c r="B49" s="26" t="s">
        <v>137</v>
      </c>
      <c r="C49" s="93" t="s">
        <v>193</v>
      </c>
      <c r="D49" s="93" t="s">
        <v>197</v>
      </c>
      <c r="E49" s="94">
        <v>8889900880</v>
      </c>
      <c r="F49" s="94">
        <v>852</v>
      </c>
      <c r="G49" s="94" t="s">
        <v>228</v>
      </c>
      <c r="H49" s="28">
        <v>290700</v>
      </c>
      <c r="I49" s="55">
        <f t="shared" si="2"/>
        <v>0</v>
      </c>
      <c r="J49" s="57"/>
      <c r="K49" s="57"/>
      <c r="L49" s="57"/>
      <c r="M49" s="57"/>
      <c r="N49" s="91"/>
    </row>
    <row r="50" spans="1:14" ht="12.75">
      <c r="A50" s="100"/>
      <c r="B50" s="26" t="s">
        <v>137</v>
      </c>
      <c r="C50" s="93" t="s">
        <v>193</v>
      </c>
      <c r="D50" s="93" t="s">
        <v>197</v>
      </c>
      <c r="E50" s="94">
        <v>8889900880</v>
      </c>
      <c r="F50" s="94">
        <v>852</v>
      </c>
      <c r="G50" s="94" t="s">
        <v>230</v>
      </c>
      <c r="H50" s="28">
        <v>290700</v>
      </c>
      <c r="I50" s="55">
        <f t="shared" si="2"/>
        <v>0</v>
      </c>
      <c r="J50" s="57"/>
      <c r="K50" s="57"/>
      <c r="L50" s="57"/>
      <c r="M50" s="57"/>
      <c r="N50" s="91"/>
    </row>
    <row r="51" spans="1:14" ht="15" customHeight="1">
      <c r="A51" s="100" t="s">
        <v>136</v>
      </c>
      <c r="B51" s="26" t="s">
        <v>139</v>
      </c>
      <c r="C51" s="93" t="s">
        <v>193</v>
      </c>
      <c r="D51" s="93" t="s">
        <v>197</v>
      </c>
      <c r="E51" s="94">
        <v>8889900880</v>
      </c>
      <c r="F51" s="94">
        <v>244</v>
      </c>
      <c r="G51" s="94" t="s">
        <v>228</v>
      </c>
      <c r="H51" s="27">
        <v>300</v>
      </c>
      <c r="I51" s="55">
        <f t="shared" si="2"/>
        <v>0</v>
      </c>
      <c r="J51" s="57">
        <f>J52+J56+J57+J58</f>
        <v>0</v>
      </c>
      <c r="K51" s="57">
        <f>K52+K56+K57+K58</f>
        <v>0</v>
      </c>
      <c r="L51" s="57">
        <f>L52+L56+L57+L58</f>
        <v>0</v>
      </c>
      <c r="M51" s="57">
        <f>M52+M56+M57+M58</f>
        <v>0</v>
      </c>
      <c r="N51" s="91">
        <f>N52+N58</f>
        <v>0</v>
      </c>
    </row>
    <row r="52" spans="1:14" ht="15" customHeight="1">
      <c r="A52" s="100" t="s">
        <v>241</v>
      </c>
      <c r="B52" s="26" t="s">
        <v>140</v>
      </c>
      <c r="C52" s="93" t="s">
        <v>193</v>
      </c>
      <c r="D52" s="93" t="s">
        <v>197</v>
      </c>
      <c r="E52" s="94">
        <v>8889900880</v>
      </c>
      <c r="F52" s="94">
        <v>244</v>
      </c>
      <c r="G52" s="94" t="s">
        <v>228</v>
      </c>
      <c r="H52" s="27">
        <v>310</v>
      </c>
      <c r="I52" s="55">
        <f t="shared" si="2"/>
        <v>0</v>
      </c>
      <c r="J52" s="57">
        <f>J53+J55+J54</f>
        <v>0</v>
      </c>
      <c r="K52" s="57">
        <f>K53+K55+K54</f>
        <v>0</v>
      </c>
      <c r="L52" s="57">
        <f>L53+L55+L54</f>
        <v>0</v>
      </c>
      <c r="M52" s="57">
        <f>M53+M55+M54</f>
        <v>0</v>
      </c>
      <c r="N52" s="57">
        <f>N53+N55+N54</f>
        <v>0</v>
      </c>
    </row>
    <row r="53" spans="1:14" ht="15" customHeight="1">
      <c r="A53" s="100" t="s">
        <v>300</v>
      </c>
      <c r="B53" s="26" t="s">
        <v>142</v>
      </c>
      <c r="C53" s="93" t="s">
        <v>193</v>
      </c>
      <c r="D53" s="93" t="s">
        <v>197</v>
      </c>
      <c r="E53" s="94">
        <v>8889900880</v>
      </c>
      <c r="F53" s="94">
        <v>244</v>
      </c>
      <c r="G53" s="94" t="s">
        <v>228</v>
      </c>
      <c r="H53" s="28">
        <v>310312</v>
      </c>
      <c r="I53" s="55">
        <f t="shared" si="2"/>
        <v>0</v>
      </c>
      <c r="J53" s="57"/>
      <c r="K53" s="57"/>
      <c r="L53" s="57"/>
      <c r="M53" s="57"/>
      <c r="N53" s="91"/>
    </row>
    <row r="54" spans="1:14" ht="15" customHeight="1">
      <c r="A54" s="100"/>
      <c r="B54" s="26" t="s">
        <v>142</v>
      </c>
      <c r="C54" s="93" t="s">
        <v>193</v>
      </c>
      <c r="D54" s="93" t="s">
        <v>197</v>
      </c>
      <c r="E54" s="94">
        <v>8889900880</v>
      </c>
      <c r="F54" s="94">
        <v>244</v>
      </c>
      <c r="G54" s="94" t="s">
        <v>230</v>
      </c>
      <c r="H54" s="28">
        <v>310312</v>
      </c>
      <c r="I54" s="55">
        <f t="shared" si="2"/>
        <v>0</v>
      </c>
      <c r="J54" s="57"/>
      <c r="K54" s="57"/>
      <c r="L54" s="57"/>
      <c r="M54" s="57"/>
      <c r="N54" s="91"/>
    </row>
    <row r="55" spans="1:14" ht="25.5">
      <c r="A55" s="100" t="s">
        <v>301</v>
      </c>
      <c r="B55" s="26" t="s">
        <v>144</v>
      </c>
      <c r="C55" s="93" t="s">
        <v>193</v>
      </c>
      <c r="D55" s="93" t="s">
        <v>197</v>
      </c>
      <c r="E55" s="94">
        <v>8889900880</v>
      </c>
      <c r="F55" s="94">
        <v>244</v>
      </c>
      <c r="G55" s="94" t="s">
        <v>228</v>
      </c>
      <c r="H55" s="28">
        <v>310700</v>
      </c>
      <c r="I55" s="55">
        <f t="shared" si="2"/>
        <v>0</v>
      </c>
      <c r="J55" s="57"/>
      <c r="K55" s="57"/>
      <c r="L55" s="57"/>
      <c r="M55" s="57"/>
      <c r="N55" s="91"/>
    </row>
    <row r="56" spans="1:14" ht="25.5">
      <c r="A56" s="100" t="s">
        <v>138</v>
      </c>
      <c r="B56" s="26" t="s">
        <v>146</v>
      </c>
      <c r="C56" s="93" t="s">
        <v>193</v>
      </c>
      <c r="D56" s="93" t="s">
        <v>197</v>
      </c>
      <c r="E56" s="94">
        <v>8889900880</v>
      </c>
      <c r="F56" s="94">
        <v>244</v>
      </c>
      <c r="G56" s="94" t="s">
        <v>228</v>
      </c>
      <c r="H56" s="27">
        <v>320</v>
      </c>
      <c r="I56" s="55">
        <f t="shared" si="2"/>
        <v>0</v>
      </c>
      <c r="J56" s="57"/>
      <c r="K56" s="57"/>
      <c r="L56" s="57"/>
      <c r="M56" s="57"/>
      <c r="N56" s="91"/>
    </row>
    <row r="57" spans="1:14" ht="25.5">
      <c r="A57" s="100" t="s">
        <v>145</v>
      </c>
      <c r="B57" s="26" t="s">
        <v>148</v>
      </c>
      <c r="C57" s="93" t="s">
        <v>193</v>
      </c>
      <c r="D57" s="93" t="s">
        <v>197</v>
      </c>
      <c r="E57" s="94">
        <v>8889900880</v>
      </c>
      <c r="F57" s="94">
        <v>244</v>
      </c>
      <c r="G57" s="94" t="s">
        <v>228</v>
      </c>
      <c r="H57" s="27">
        <v>330</v>
      </c>
      <c r="I57" s="55">
        <f t="shared" si="2"/>
        <v>0</v>
      </c>
      <c r="J57" s="57"/>
      <c r="K57" s="57"/>
      <c r="L57" s="57"/>
      <c r="M57" s="57"/>
      <c r="N57" s="91"/>
    </row>
    <row r="58" spans="1:14" ht="23.25" customHeight="1">
      <c r="A58" s="100" t="s">
        <v>147</v>
      </c>
      <c r="B58" s="26" t="s">
        <v>150</v>
      </c>
      <c r="C58" s="93" t="s">
        <v>193</v>
      </c>
      <c r="D58" s="93" t="s">
        <v>197</v>
      </c>
      <c r="E58" s="94">
        <v>8889900880</v>
      </c>
      <c r="F58" s="94">
        <v>244</v>
      </c>
      <c r="G58" s="94" t="s">
        <v>228</v>
      </c>
      <c r="H58" s="28">
        <v>340000</v>
      </c>
      <c r="I58" s="55">
        <f t="shared" si="2"/>
        <v>0</v>
      </c>
      <c r="J58" s="57">
        <f>J59+J61+J62+J63+J60+J64</f>
        <v>0</v>
      </c>
      <c r="K58" s="57">
        <f>K59+K61+K62+K63+K60+K64</f>
        <v>0</v>
      </c>
      <c r="L58" s="57">
        <f>L59+L61+L62+L63+L60+L64</f>
        <v>0</v>
      </c>
      <c r="M58" s="57">
        <f>M59+M61+M62+M63+M60+M64</f>
        <v>0</v>
      </c>
      <c r="N58" s="57">
        <f>N59+N61+N62+N63+N60+N64</f>
        <v>0</v>
      </c>
    </row>
    <row r="59" spans="1:14" ht="12.75">
      <c r="A59" s="100" t="s">
        <v>302</v>
      </c>
      <c r="B59" s="26" t="s">
        <v>152</v>
      </c>
      <c r="C59" s="93" t="s">
        <v>193</v>
      </c>
      <c r="D59" s="93" t="s">
        <v>197</v>
      </c>
      <c r="E59" s="94">
        <v>8889900880</v>
      </c>
      <c r="F59" s="94">
        <v>244</v>
      </c>
      <c r="G59" s="94" t="s">
        <v>228</v>
      </c>
      <c r="H59" s="28">
        <v>340160</v>
      </c>
      <c r="I59" s="55">
        <f t="shared" si="2"/>
        <v>0</v>
      </c>
      <c r="J59" s="57"/>
      <c r="K59" s="57"/>
      <c r="L59" s="57"/>
      <c r="M59" s="57"/>
      <c r="N59" s="57"/>
    </row>
    <row r="60" spans="1:14" ht="12.75">
      <c r="A60" s="100" t="s">
        <v>303</v>
      </c>
      <c r="B60" s="26" t="s">
        <v>232</v>
      </c>
      <c r="C60" s="93" t="s">
        <v>193</v>
      </c>
      <c r="D60" s="93" t="s">
        <v>197</v>
      </c>
      <c r="E60" s="94">
        <v>8889900880</v>
      </c>
      <c r="F60" s="94">
        <v>244</v>
      </c>
      <c r="G60" s="94" t="s">
        <v>228</v>
      </c>
      <c r="H60" s="28">
        <v>340341</v>
      </c>
      <c r="I60" s="55">
        <f t="shared" si="2"/>
        <v>0</v>
      </c>
      <c r="J60" s="57"/>
      <c r="K60" s="57"/>
      <c r="L60" s="57"/>
      <c r="M60" s="57"/>
      <c r="N60" s="91"/>
    </row>
    <row r="61" spans="1:14" ht="12.75">
      <c r="A61" s="100" t="s">
        <v>304</v>
      </c>
      <c r="B61" s="26" t="s">
        <v>154</v>
      </c>
      <c r="C61" s="93" t="s">
        <v>193</v>
      </c>
      <c r="D61" s="93" t="s">
        <v>197</v>
      </c>
      <c r="E61" s="94">
        <v>8889900880</v>
      </c>
      <c r="F61" s="94">
        <v>244</v>
      </c>
      <c r="G61" s="94" t="s">
        <v>228</v>
      </c>
      <c r="H61" s="28">
        <v>340343</v>
      </c>
      <c r="I61" s="55">
        <f t="shared" si="2"/>
        <v>0</v>
      </c>
      <c r="J61" s="57"/>
      <c r="K61" s="57"/>
      <c r="L61" s="57"/>
      <c r="M61" s="57"/>
      <c r="N61" s="91"/>
    </row>
    <row r="62" spans="1:14" ht="12.75">
      <c r="A62" s="100" t="s">
        <v>305</v>
      </c>
      <c r="B62" s="26" t="s">
        <v>155</v>
      </c>
      <c r="C62" s="93" t="s">
        <v>193</v>
      </c>
      <c r="D62" s="93" t="s">
        <v>197</v>
      </c>
      <c r="E62" s="94">
        <v>8889900880</v>
      </c>
      <c r="F62" s="94">
        <v>244</v>
      </c>
      <c r="G62" s="94" t="s">
        <v>228</v>
      </c>
      <c r="H62" s="28">
        <v>340346</v>
      </c>
      <c r="I62" s="55">
        <f t="shared" si="2"/>
        <v>0</v>
      </c>
      <c r="J62" s="57"/>
      <c r="K62" s="57"/>
      <c r="L62" s="57"/>
      <c r="M62" s="57"/>
      <c r="N62" s="91"/>
    </row>
    <row r="63" spans="1:14" ht="12.75">
      <c r="A63" s="100" t="s">
        <v>306</v>
      </c>
      <c r="B63" s="26" t="s">
        <v>109</v>
      </c>
      <c r="C63" s="93" t="s">
        <v>193</v>
      </c>
      <c r="D63" s="93" t="s">
        <v>197</v>
      </c>
      <c r="E63" s="94">
        <v>8889900880</v>
      </c>
      <c r="F63" s="94">
        <v>244</v>
      </c>
      <c r="G63" s="94" t="s">
        <v>228</v>
      </c>
      <c r="H63" s="28">
        <v>340700</v>
      </c>
      <c r="I63" s="55">
        <f t="shared" si="2"/>
        <v>0</v>
      </c>
      <c r="J63" s="57"/>
      <c r="K63" s="57"/>
      <c r="L63" s="57"/>
      <c r="M63" s="57"/>
      <c r="N63" s="91"/>
    </row>
    <row r="64" spans="1:14" ht="12.75">
      <c r="A64" s="100"/>
      <c r="B64" s="26" t="s">
        <v>109</v>
      </c>
      <c r="C64" s="93" t="s">
        <v>193</v>
      </c>
      <c r="D64" s="93" t="s">
        <v>197</v>
      </c>
      <c r="E64" s="94">
        <v>8889900880</v>
      </c>
      <c r="F64" s="94">
        <v>244</v>
      </c>
      <c r="G64" s="94" t="s">
        <v>230</v>
      </c>
      <c r="H64" s="28">
        <v>340700</v>
      </c>
      <c r="I64" s="55">
        <f t="shared" si="2"/>
        <v>0</v>
      </c>
      <c r="J64" s="57"/>
      <c r="K64" s="57"/>
      <c r="L64" s="57"/>
      <c r="M64" s="57"/>
      <c r="N64" s="91"/>
    </row>
    <row r="65" spans="1:14" ht="17.25" customHeight="1">
      <c r="A65" s="100" t="s">
        <v>149</v>
      </c>
      <c r="B65" s="26" t="s">
        <v>156</v>
      </c>
      <c r="C65" s="93"/>
      <c r="D65" s="93"/>
      <c r="E65" s="94"/>
      <c r="F65" s="94"/>
      <c r="G65" s="94"/>
      <c r="H65" s="27">
        <v>500</v>
      </c>
      <c r="I65" s="55"/>
      <c r="J65" s="57"/>
      <c r="K65" s="57"/>
      <c r="L65" s="57"/>
      <c r="M65" s="57"/>
      <c r="N65" s="91"/>
    </row>
    <row r="66" spans="1:14" ht="29.25" customHeight="1">
      <c r="A66" s="100" t="s">
        <v>151</v>
      </c>
      <c r="B66" s="26" t="s">
        <v>158</v>
      </c>
      <c r="C66" s="93"/>
      <c r="D66" s="93"/>
      <c r="E66" s="94"/>
      <c r="F66" s="94"/>
      <c r="G66" s="94"/>
      <c r="H66" s="27">
        <v>520</v>
      </c>
      <c r="I66" s="55"/>
      <c r="J66" s="57"/>
      <c r="K66" s="57"/>
      <c r="L66" s="57"/>
      <c r="M66" s="57"/>
      <c r="N66" s="91"/>
    </row>
    <row r="67" spans="1:14" ht="25.5">
      <c r="A67" s="100" t="s">
        <v>153</v>
      </c>
      <c r="B67" s="26" t="s">
        <v>160</v>
      </c>
      <c r="C67" s="93"/>
      <c r="D67" s="93"/>
      <c r="E67" s="94"/>
      <c r="F67" s="94"/>
      <c r="G67" s="94"/>
      <c r="H67" s="27">
        <v>530</v>
      </c>
      <c r="I67" s="55"/>
      <c r="J67" s="57"/>
      <c r="K67" s="57"/>
      <c r="L67" s="57"/>
      <c r="M67" s="57"/>
      <c r="N67" s="91"/>
    </row>
    <row r="68" spans="1:14" ht="25.5">
      <c r="A68" s="101" t="s">
        <v>161</v>
      </c>
      <c r="B68" s="20" t="s">
        <v>162</v>
      </c>
      <c r="C68" s="93"/>
      <c r="D68" s="93"/>
      <c r="E68" s="94"/>
      <c r="F68" s="94"/>
      <c r="G68" s="94"/>
      <c r="H68" s="27" t="s">
        <v>163</v>
      </c>
      <c r="I68" s="55"/>
      <c r="J68" s="57"/>
      <c r="K68" s="57"/>
      <c r="L68" s="57"/>
      <c r="M68" s="57"/>
      <c r="N68" s="91"/>
    </row>
    <row r="69" spans="1:14" ht="12.75">
      <c r="A69" s="101" t="s">
        <v>164</v>
      </c>
      <c r="B69" s="20" t="s">
        <v>165</v>
      </c>
      <c r="C69" s="102"/>
      <c r="D69" s="102"/>
      <c r="E69" s="103"/>
      <c r="F69" s="103"/>
      <c r="G69" s="103"/>
      <c r="H69" s="27"/>
      <c r="I69" s="55"/>
      <c r="J69" s="57"/>
      <c r="K69" s="57"/>
      <c r="L69" s="57"/>
      <c r="M69" s="57"/>
      <c r="N69" s="91"/>
    </row>
    <row r="70" spans="1:14" ht="14.25" customHeight="1" thickBot="1">
      <c r="A70" s="104" t="s">
        <v>166</v>
      </c>
      <c r="B70" s="63" t="s">
        <v>167</v>
      </c>
      <c r="C70" s="105"/>
      <c r="D70" s="105"/>
      <c r="E70" s="39"/>
      <c r="F70" s="39"/>
      <c r="G70" s="39"/>
      <c r="H70" s="66" t="s">
        <v>163</v>
      </c>
      <c r="I70" s="106"/>
      <c r="J70" s="107"/>
      <c r="K70" s="107"/>
      <c r="L70" s="107"/>
      <c r="M70" s="107"/>
      <c r="N70" s="108"/>
    </row>
    <row r="71" spans="1:14" ht="12.75">
      <c r="A71" s="190"/>
      <c r="B71" s="190"/>
      <c r="C71" s="191" t="s">
        <v>233</v>
      </c>
      <c r="D71" s="191"/>
      <c r="E71" s="191"/>
      <c r="F71" s="191"/>
      <c r="G71" s="191"/>
      <c r="H71" s="191"/>
      <c r="I71" s="33"/>
      <c r="J71" s="109"/>
      <c r="K71" s="109"/>
      <c r="L71" s="109"/>
      <c r="M71" s="109"/>
      <c r="N71" s="110"/>
    </row>
    <row r="72" spans="1:14" ht="12.75">
      <c r="A72" s="169" t="s">
        <v>234</v>
      </c>
      <c r="B72" s="169"/>
      <c r="C72" s="188"/>
      <c r="D72" s="188"/>
      <c r="E72" s="69"/>
      <c r="F72" s="189" t="s">
        <v>348</v>
      </c>
      <c r="G72" s="189"/>
      <c r="H72" s="189"/>
      <c r="I72" s="69"/>
      <c r="J72" s="109"/>
      <c r="K72" s="109"/>
      <c r="L72" s="109"/>
      <c r="M72" s="109"/>
      <c r="N72" s="111"/>
    </row>
    <row r="73" spans="1:14" ht="12.75">
      <c r="A73" s="169"/>
      <c r="B73" s="169"/>
      <c r="C73" s="186" t="s">
        <v>235</v>
      </c>
      <c r="D73" s="186"/>
      <c r="E73" s="112"/>
      <c r="F73" s="186" t="s">
        <v>236</v>
      </c>
      <c r="G73" s="186"/>
      <c r="H73" s="186"/>
      <c r="I73" s="151"/>
      <c r="J73" s="151"/>
      <c r="K73" s="109"/>
      <c r="L73" s="109"/>
      <c r="M73" s="109"/>
      <c r="N73" s="111"/>
    </row>
    <row r="74" spans="1:14" ht="12.75" customHeight="1">
      <c r="A74" s="169" t="s">
        <v>169</v>
      </c>
      <c r="B74" s="169"/>
      <c r="C74" s="188"/>
      <c r="D74" s="188"/>
      <c r="E74" s="69"/>
      <c r="F74" s="189" t="s">
        <v>239</v>
      </c>
      <c r="G74" s="189"/>
      <c r="H74" s="189"/>
      <c r="I74" s="69"/>
      <c r="J74" s="109"/>
      <c r="K74" s="109"/>
      <c r="L74" s="109"/>
      <c r="M74" s="109"/>
      <c r="N74" s="111"/>
    </row>
    <row r="75" spans="1:14" ht="12.75">
      <c r="A75" s="170"/>
      <c r="B75" s="170"/>
      <c r="C75" s="186" t="s">
        <v>235</v>
      </c>
      <c r="D75" s="186"/>
      <c r="E75" s="112"/>
      <c r="F75" s="186" t="s">
        <v>236</v>
      </c>
      <c r="G75" s="186"/>
      <c r="H75" s="186"/>
      <c r="I75" s="151"/>
      <c r="J75" s="151"/>
      <c r="K75" s="109"/>
      <c r="L75" s="109"/>
      <c r="M75" s="109"/>
      <c r="N75" s="111"/>
    </row>
    <row r="76" spans="1:14" ht="12.75">
      <c r="A76" s="187" t="s">
        <v>219</v>
      </c>
      <c r="B76" s="187"/>
      <c r="C76" s="188"/>
      <c r="D76" s="188"/>
      <c r="E76" s="69"/>
      <c r="F76" s="189" t="s">
        <v>239</v>
      </c>
      <c r="G76" s="189"/>
      <c r="H76" s="189"/>
      <c r="I76" s="69"/>
      <c r="J76" s="109"/>
      <c r="K76" s="109"/>
      <c r="L76" s="109"/>
      <c r="M76" s="109"/>
      <c r="N76" s="111"/>
    </row>
    <row r="77" spans="1:14" ht="12.75">
      <c r="A77" s="113"/>
      <c r="B77" s="113"/>
      <c r="C77" s="186" t="s">
        <v>235</v>
      </c>
      <c r="D77" s="186"/>
      <c r="E77" s="112"/>
      <c r="F77" s="186" t="s">
        <v>236</v>
      </c>
      <c r="G77" s="186"/>
      <c r="H77" s="186"/>
      <c r="I77" s="151"/>
      <c r="J77" s="151"/>
      <c r="K77" s="112"/>
      <c r="L77" s="114"/>
      <c r="M77" s="109"/>
      <c r="N77" s="111"/>
    </row>
    <row r="78" spans="1:14" ht="12.75">
      <c r="A78" s="113"/>
      <c r="B78" s="113"/>
      <c r="C78" s="112"/>
      <c r="D78" s="112"/>
      <c r="E78" s="112"/>
      <c r="F78" s="112"/>
      <c r="G78" s="112"/>
      <c r="H78" s="112"/>
      <c r="I78" s="112"/>
      <c r="J78" s="112"/>
      <c r="K78" s="112"/>
      <c r="L78" s="114"/>
      <c r="M78" s="109"/>
      <c r="N78" s="111"/>
    </row>
  </sheetData>
  <sheetProtection/>
  <mergeCells count="32">
    <mergeCell ref="A1:N1"/>
    <mergeCell ref="A2:N2"/>
    <mergeCell ref="A3:N3"/>
    <mergeCell ref="A4:N4"/>
    <mergeCell ref="A5:N5"/>
    <mergeCell ref="A6:A7"/>
    <mergeCell ref="B6:B7"/>
    <mergeCell ref="C6:H6"/>
    <mergeCell ref="I6:I7"/>
    <mergeCell ref="J6:N6"/>
    <mergeCell ref="A73:B73"/>
    <mergeCell ref="C73:D73"/>
    <mergeCell ref="F73:H73"/>
    <mergeCell ref="I73:J73"/>
    <mergeCell ref="A71:B71"/>
    <mergeCell ref="C71:H71"/>
    <mergeCell ref="A72:B72"/>
    <mergeCell ref="C72:D72"/>
    <mergeCell ref="F72:H72"/>
    <mergeCell ref="A74:B74"/>
    <mergeCell ref="C74:D74"/>
    <mergeCell ref="F74:H74"/>
    <mergeCell ref="A75:B75"/>
    <mergeCell ref="C75:D75"/>
    <mergeCell ref="F75:H75"/>
    <mergeCell ref="C77:D77"/>
    <mergeCell ref="F77:H77"/>
    <mergeCell ref="I77:J77"/>
    <mergeCell ref="I75:J75"/>
    <mergeCell ref="A76:B76"/>
    <mergeCell ref="C76:D76"/>
    <mergeCell ref="F76:H76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Школа №58</cp:lastModifiedBy>
  <cp:lastPrinted>2016-01-25T14:01:41Z</cp:lastPrinted>
  <dcterms:created xsi:type="dcterms:W3CDTF">2012-02-02T08:48:57Z</dcterms:created>
  <dcterms:modified xsi:type="dcterms:W3CDTF">2016-01-25T14:01:51Z</dcterms:modified>
  <cp:category/>
  <cp:version/>
  <cp:contentType/>
  <cp:contentStatus/>
</cp:coreProperties>
</file>