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95" activeTab="4"/>
  </bookViews>
  <sheets>
    <sheet name="Лист1" sheetId="1" r:id="rId1"/>
    <sheet name="Лист2" sheetId="2" r:id="rId2"/>
    <sheet name="Лист4" sheetId="3" r:id="rId3"/>
    <sheet name="Лист5" sheetId="4" r:id="rId4"/>
    <sheet name="Лист3" sheetId="5" r:id="rId5"/>
  </sheets>
  <externalReferences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<sst xmlns="http://schemas.openxmlformats.org/spreadsheetml/2006/main" count="1378" uniqueCount="345">
  <si>
    <t xml:space="preserve">2. Показатели финансового состояния учреждения </t>
  </si>
  <si>
    <t>Наименование показателя</t>
  </si>
  <si>
    <t>Сумма</t>
  </si>
  <si>
    <t>1. Нефинансовые активы, всего:</t>
  </si>
  <si>
    <t>1.1. Общая балансовая стоимость недвижимого</t>
  </si>
  <si>
    <t>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</si>
  <si>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</si>
  <si>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</si>
  <si>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</si>
  <si>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1.2. Общая балансовая стоимость движимого муниципального имущества, всего</t>
  </si>
  <si>
    <t>в том числе:</t>
  </si>
  <si>
    <t>1.3. Остаточная стоимость всего:</t>
  </si>
  <si>
    <r>
      <t xml:space="preserve">1.3.1 Остаточная стоимость недвижимого муниципального </t>
    </r>
    <r>
      <rPr>
        <sz val="10.5"/>
        <rFont val="Times New Roman"/>
        <family val="1"/>
      </rPr>
      <t>имущества</t>
    </r>
  </si>
  <si>
    <r>
      <t xml:space="preserve">1.3.2 Остаточная стоимость движимого муниципального </t>
    </r>
    <r>
      <rPr>
        <sz val="10.5"/>
        <rFont val="Times New Roman"/>
        <family val="1"/>
      </rPr>
      <t>имущества</t>
    </r>
  </si>
  <si>
    <t>1.3.3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</si>
  <si>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</si>
  <si>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</si>
  <si>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</si>
  <si>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</si>
  <si>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</si>
  <si>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</si>
  <si>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</si>
  <si>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</si>
  <si>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</si>
  <si>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</si>
  <si>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</si>
  <si>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запасов,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</si>
  <si>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</si>
  <si>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</si>
  <si>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</si>
  <si>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</si>
  <si>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</si>
  <si>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</si>
  <si>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</si>
  <si>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</si>
  <si>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</si>
  <si>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</si>
  <si>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</si>
  <si>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</si>
  <si>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r>
      <t xml:space="preserve">III. </t>
    </r>
    <r>
      <rPr>
        <sz val="11"/>
        <rFont val="Times New Roman"/>
        <family val="1"/>
      </rPr>
      <t>Обязательства, всего</t>
    </r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</si>
  <si>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</si>
  <si>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</si>
  <si>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</si>
  <si>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</si>
  <si>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</si>
  <si>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</si>
  <si>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</si>
  <si>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</si>
  <si>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</si>
  <si>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</si>
  <si>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</si>
  <si>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</si>
  <si>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</si>
  <si>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</si>
  <si>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</si>
  <si>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</si>
  <si>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</si>
  <si>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</si>
  <si>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</si>
  <si>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</si>
  <si>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</si>
  <si>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</si>
  <si>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</si>
  <si>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</si>
  <si>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</si>
  <si>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3.3.12. по платежам в бюджет</t>
  </si>
  <si>
    <t>3.3.13. по прочим расчетам с кредиторами</t>
  </si>
  <si>
    <t xml:space="preserve">Раздел III.  </t>
  </si>
  <si>
    <t>3.1. Сводный план  по поступлениям и выплатам учреждения</t>
  </si>
  <si>
    <t>наименование учреждения</t>
  </si>
  <si>
    <t>Ед .изм.  руб.коп.</t>
  </si>
  <si>
    <t>N</t>
  </si>
  <si>
    <t>Код по КОСГУ</t>
  </si>
  <si>
    <t>ВСЕГО, сумма по всем источникам</t>
  </si>
  <si>
    <t xml:space="preserve">Субсидии/ выплаты из бюджета </t>
  </si>
  <si>
    <t>в том числе</t>
  </si>
  <si>
    <t>Поступления/ выплаты за счет приносящей доход деятельности</t>
  </si>
  <si>
    <t>Субсидии на выполнение муниципального задания</t>
  </si>
  <si>
    <t>Субсидии на иные цели</t>
  </si>
  <si>
    <t>бюджетные инвестиции, приобретение,  ремонты и прочие</t>
  </si>
  <si>
    <t>на выполнение целевых программ</t>
  </si>
  <si>
    <t>на выполнение мероприятий</t>
  </si>
  <si>
    <t>на прочие цели</t>
  </si>
  <si>
    <t>за счет доходов от оказания услуг по основной деятельности</t>
  </si>
  <si>
    <t>за счет доходов от  иных видов деятельности</t>
  </si>
  <si>
    <t>за счет доходов от аренды муниципального имущества</t>
  </si>
  <si>
    <t>Прочие безвозмездные поступления (целевые средства, пожертвования и т.д.)</t>
  </si>
  <si>
    <t>Аналитический код субсидии / КБК доходов</t>
  </si>
  <si>
    <t>I.</t>
  </si>
  <si>
    <t>Остаток средств на начало  года</t>
  </si>
  <si>
    <t>II.</t>
  </si>
  <si>
    <t>Поступления, всего:</t>
  </si>
  <si>
    <t>III.</t>
  </si>
  <si>
    <t>Выплаты (кассовый расход), всего:</t>
  </si>
  <si>
    <t>3.1.</t>
  </si>
  <si>
    <t>Оплата труда и  начисления и выплаты по оплате труда, всего</t>
  </si>
  <si>
    <t>3.1.1.</t>
  </si>
  <si>
    <t>Заработная плата</t>
  </si>
  <si>
    <t>3.1.2.</t>
  </si>
  <si>
    <t>Прочие выплаты</t>
  </si>
  <si>
    <t>3.1.3.</t>
  </si>
  <si>
    <t xml:space="preserve">Начисления на выплаты по оплате труда </t>
  </si>
  <si>
    <t>3.2.</t>
  </si>
  <si>
    <t>Оплата работ, услуг, всего</t>
  </si>
  <si>
    <t>3.2.1.</t>
  </si>
  <si>
    <t>Услуги связи</t>
  </si>
  <si>
    <t>3.2.2.</t>
  </si>
  <si>
    <t>Транспортные услуги</t>
  </si>
  <si>
    <t>3.2.3.</t>
  </si>
  <si>
    <t>Коммунальные услуги, всего:</t>
  </si>
  <si>
    <t>Электроэнергия</t>
  </si>
  <si>
    <t>Теплоэнергия</t>
  </si>
  <si>
    <t>Оплата потребления газа</t>
  </si>
  <si>
    <t>Оплата водоснабжения помещений</t>
  </si>
  <si>
    <t>Остальные расходы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</si>
  <si>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</si>
  <si>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</si>
  <si>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</si>
  <si>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</si>
  <si>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3.2.5.1</t>
  </si>
  <si>
    <t>Текущий ремонт зданий, сооружений</t>
  </si>
  <si>
    <t>3.2.5.2</t>
  </si>
  <si>
    <t>Капитальный ремонт зданий, сооружений</t>
  </si>
  <si>
    <t>3.2.5.3</t>
  </si>
  <si>
    <t>Прочие расходы по содержанию имущества</t>
  </si>
  <si>
    <t>3.2.6.</t>
  </si>
  <si>
    <t>Прочие работы, услуги</t>
  </si>
  <si>
    <t>3.2.6.1</t>
  </si>
  <si>
    <t>Охрана (ведомственная и вневедомственная)</t>
  </si>
  <si>
    <t>3.2.6.2</t>
  </si>
  <si>
    <t>Подписка</t>
  </si>
  <si>
    <t>3.2.6.3</t>
  </si>
  <si>
    <t xml:space="preserve">Остальные расходы </t>
  </si>
  <si>
    <t>3.3.</t>
  </si>
  <si>
    <t>Безвозмездные перечисления организациям, всего</t>
  </si>
  <si>
    <t>3.3.1.</t>
  </si>
  <si>
    <t>Безвозмездные перечисления государственным, муниципальным организациям</t>
  </si>
  <si>
    <t>3.4.</t>
  </si>
  <si>
    <t>Социальное    обеспечение, всего:</t>
  </si>
  <si>
    <t>3.4.1.</t>
  </si>
  <si>
    <t xml:space="preserve">Пособия по социальной помощи населению </t>
  </si>
  <si>
    <t>3.5.</t>
  </si>
  <si>
    <t>Прочие расходы</t>
  </si>
  <si>
    <t>3.6.</t>
  </si>
  <si>
    <t>Поступление нефинансовых активов, всего:</t>
  </si>
  <si>
    <t>Увеличение стоимости основных средств</t>
  </si>
  <si>
    <t>3.6.1.1.</t>
  </si>
  <si>
    <t>Увеличение стоимости оборудования</t>
  </si>
  <si>
    <t>3.6.1.2.</t>
  </si>
  <si>
    <t>Увеличение стоимости прочих основных средств</t>
  </si>
  <si>
    <t>3.7.</t>
  </si>
  <si>
    <t>Увеличение стоимости нематериальных активов</t>
  </si>
  <si>
    <t>3.8.</t>
  </si>
  <si>
    <t>Увеличение стоимости непроизводственных активов</t>
  </si>
  <si>
    <t>3.9.</t>
  </si>
  <si>
    <t>Увеличение стоимости материальных запасов</t>
  </si>
  <si>
    <t>3.9.1.</t>
  </si>
  <si>
    <t>Приобретение продуктов питания</t>
  </si>
  <si>
    <t>3.9.2.</t>
  </si>
  <si>
    <t>ГСМ</t>
  </si>
  <si>
    <t>3.9.3.</t>
  </si>
  <si>
    <t>Мягкий инвентарь</t>
  </si>
  <si>
    <t>3.9.4.</t>
  </si>
  <si>
    <t>Поступление финансовых активов, всего:</t>
  </si>
  <si>
    <t>3.10.1.</t>
  </si>
  <si>
    <t>Увеличение стоимости ценных бумаг, кроме акций и иных форм участия в капитале</t>
  </si>
  <si>
    <t>3.10.2.</t>
  </si>
  <si>
    <t>Увеличение стоимости акций и иных форм участия в капитале</t>
  </si>
  <si>
    <t>IV.</t>
  </si>
  <si>
    <t>Планируемый остаток средств на конец  года</t>
  </si>
  <si>
    <t>Х</t>
  </si>
  <si>
    <t>V.</t>
  </si>
  <si>
    <t>Справочно:</t>
  </si>
  <si>
    <t>5.1.</t>
  </si>
  <si>
    <t>Объем публичных обязательств, всего</t>
  </si>
  <si>
    <t xml:space="preserve">Руководитель муниципального учреждения </t>
  </si>
  <si>
    <t>Главный бухгалтер муниципального учреждения</t>
  </si>
  <si>
    <t xml:space="preserve">Исполнитель  </t>
  </si>
  <si>
    <t>Согласовано (ответственный работник департамента)*</t>
  </si>
  <si>
    <t>*в случае утверждения документа руководителем департаментом образования</t>
  </si>
  <si>
    <t>3.2. П Л А Н</t>
  </si>
  <si>
    <t xml:space="preserve">поступлений и выплат за счет субсидии на выполнение муниципального задания </t>
  </si>
  <si>
    <t>Ед. изм. руб.коп.</t>
  </si>
  <si>
    <t>Бюджетная классификация</t>
  </si>
  <si>
    <t>Субсидии/ выплаты из бюджета на выполнение муниципального задания</t>
  </si>
  <si>
    <t>Ведомство</t>
  </si>
  <si>
    <t>Раздел, подраздел</t>
  </si>
  <si>
    <t xml:space="preserve">Целевая статья </t>
  </si>
  <si>
    <t>Вид расходов</t>
  </si>
  <si>
    <t>Подвид расходов</t>
  </si>
  <si>
    <t>Код  по КОСГУ</t>
  </si>
  <si>
    <t>затраты на содержание имущества</t>
  </si>
  <si>
    <t>затраты на выполнение услуги</t>
  </si>
  <si>
    <t>затраты на выполнение работы</t>
  </si>
  <si>
    <t>Услуга № n  *</t>
  </si>
  <si>
    <t>ххх</t>
  </si>
  <si>
    <t>хххх</t>
  </si>
  <si>
    <t>ххх хххх</t>
  </si>
  <si>
    <t xml:space="preserve"> хх ххх</t>
  </si>
  <si>
    <t xml:space="preserve">ххх </t>
  </si>
  <si>
    <t>075</t>
  </si>
  <si>
    <t>0000</t>
  </si>
  <si>
    <t>000 0000</t>
  </si>
  <si>
    <t>0 0 000 000</t>
  </si>
  <si>
    <t>0702</t>
  </si>
  <si>
    <t>1 1 101 210</t>
  </si>
  <si>
    <t>3.1.4.</t>
  </si>
  <si>
    <t>Компенсация за приобретение книгоиздательской продукции</t>
  </si>
  <si>
    <t>3.1.5.</t>
  </si>
  <si>
    <t>3.3.7.</t>
  </si>
  <si>
    <t>3.3.7.1</t>
  </si>
  <si>
    <t>3.6.1.</t>
  </si>
  <si>
    <t>Питание за счет фонда всеобуча</t>
  </si>
  <si>
    <t>2 1 101 210</t>
  </si>
  <si>
    <t>Питание в группах продленного дня</t>
  </si>
  <si>
    <t>3 1 101 210</t>
  </si>
  <si>
    <t>Медикаменты, перевязочные средства</t>
  </si>
  <si>
    <t>3.9.5.</t>
  </si>
  <si>
    <t>3.9.6.</t>
  </si>
  <si>
    <t>Котельно-печное топливо</t>
  </si>
  <si>
    <t>3.9.7.</t>
  </si>
  <si>
    <t>3.9.8.</t>
  </si>
  <si>
    <t>2 1 302 210</t>
  </si>
  <si>
    <t>Организация и проведение мероприятий в рамках текущей деятельности</t>
  </si>
  <si>
    <t>3.10.</t>
  </si>
  <si>
    <t>*если будет принято решение вести план ФХД в разрезе муниципальных услуг</t>
  </si>
  <si>
    <t>3.3. П Л А Н</t>
  </si>
  <si>
    <t xml:space="preserve">поступлений и выплат за счет иных субсидий из бюджета </t>
  </si>
  <si>
    <t>00000 000</t>
  </si>
  <si>
    <t>4362101</t>
  </si>
  <si>
    <t>3 1 303 201</t>
  </si>
  <si>
    <t>Безвозмездные перечисления государственным муниципальным организациям</t>
  </si>
  <si>
    <t>0707</t>
  </si>
  <si>
    <t>4320201</t>
  </si>
  <si>
    <t>2 1 202 201</t>
  </si>
  <si>
    <t>4320207</t>
  </si>
  <si>
    <t>1 1 101 201</t>
  </si>
  <si>
    <t>Исполнитель</t>
  </si>
  <si>
    <t>3.4. П Л А Н</t>
  </si>
  <si>
    <t>поступлений и выплат по приносящей доход деятельности</t>
  </si>
  <si>
    <t>N п/п</t>
  </si>
  <si>
    <t>Раздел,   подраздел</t>
  </si>
  <si>
    <t>Целевая статья</t>
  </si>
  <si>
    <t xml:space="preserve">прочие безвозмездные поступления </t>
  </si>
  <si>
    <t>целевые средства, пожертвования и т.д.</t>
  </si>
  <si>
    <t> 6</t>
  </si>
  <si>
    <t>Источник финансирования</t>
  </si>
  <si>
    <t>075 303 03040 04 0000 180</t>
  </si>
  <si>
    <t>075 303 99040 04 0000 180</t>
  </si>
  <si>
    <t>075 302 01040 04 0000 130</t>
  </si>
  <si>
    <t>075 301 02040 04 0000 120</t>
  </si>
  <si>
    <t>7 1 XXX 210</t>
  </si>
  <si>
    <t>Компенсация за приобретение книгоизд.пр.</t>
  </si>
  <si>
    <t>8 1 XXX 210</t>
  </si>
  <si>
    <t>Стипендии</t>
  </si>
  <si>
    <t>Медикаменты</t>
  </si>
  <si>
    <t xml:space="preserve">   </t>
  </si>
  <si>
    <t xml:space="preserve">Руководитель муниципального  учреждения </t>
  </si>
  <si>
    <t>(подпись)</t>
  </si>
  <si>
    <t>(расшифровка подписи)</t>
  </si>
  <si>
    <t>Е.А. Деньгина</t>
  </si>
  <si>
    <t xml:space="preserve"> ________________________    </t>
  </si>
  <si>
    <t xml:space="preserve">                          (подпись)                                     (расшифровка подписи)</t>
  </si>
  <si>
    <t>Т.Ю. Романова</t>
  </si>
  <si>
    <t>Ю.В. Бандакова</t>
  </si>
  <si>
    <r>
      <t xml:space="preserve">Муниципальное учреждение    </t>
    </r>
    <r>
      <rPr>
        <b/>
        <u val="single"/>
        <sz val="10"/>
        <rFont val="Times New Roman"/>
        <family val="1"/>
      </rPr>
      <t>Муниципальное бюджетное образовательное учреждение средняя общеобразовательная школа №58</t>
    </r>
  </si>
  <si>
    <r>
      <t xml:space="preserve">Муниципальное  учреждение                   </t>
    </r>
    <r>
      <rPr>
        <b/>
        <u val="single"/>
        <sz val="9"/>
        <rFont val="Times New Roman"/>
        <family val="1"/>
      </rPr>
      <t>Муниципальное бюджетное образовательное учреждение средняя общеобразовательная школа №58</t>
    </r>
  </si>
  <si>
    <t xml:space="preserve">              наименование учреждения</t>
  </si>
  <si>
    <t>3.5.1.</t>
  </si>
  <si>
    <t>1.2.1. Общая балансовая стоимость особо ценного движимого имущества</t>
  </si>
  <si>
    <t>3.2.11 . по оплате прочих расходов</t>
  </si>
  <si>
    <t>3.3.11. по оплате прочих расходов</t>
  </si>
  <si>
    <t>3.10.3.</t>
  </si>
  <si>
    <t>3.10.4.</t>
  </si>
  <si>
    <t>3.11.</t>
  </si>
  <si>
    <t>3.11.1.</t>
  </si>
  <si>
    <t>3.12.</t>
  </si>
  <si>
    <t>3.12.1.</t>
  </si>
  <si>
    <t>3.13.</t>
  </si>
  <si>
    <t>3.14.</t>
  </si>
  <si>
    <t>3.15.</t>
  </si>
  <si>
    <t>3.16.</t>
  </si>
  <si>
    <t>3.2.3.1</t>
  </si>
  <si>
    <t>3.2.3.2</t>
  </si>
  <si>
    <t>3.2.3.3</t>
  </si>
  <si>
    <t>3.2.3.4</t>
  </si>
  <si>
    <t>3.2.3.5</t>
  </si>
  <si>
    <t>3.11.2.</t>
  </si>
  <si>
    <t>3.11.3.</t>
  </si>
  <si>
    <t>3.11.3.1.</t>
  </si>
  <si>
    <t>3.11.3.2.</t>
  </si>
  <si>
    <t>3.11.3.3.</t>
  </si>
  <si>
    <t>3.11.3.4.</t>
  </si>
  <si>
    <t>3.11.3.5.</t>
  </si>
  <si>
    <t>3.11.4.</t>
  </si>
  <si>
    <t>3.11.5.</t>
  </si>
  <si>
    <t>3.11.5.1.</t>
  </si>
  <si>
    <t>3.11.5.2</t>
  </si>
  <si>
    <t>3.11.5.3</t>
  </si>
  <si>
    <t>3.11.6.</t>
  </si>
  <si>
    <t>3.11.6.1.</t>
  </si>
  <si>
    <t>3.11.6.2</t>
  </si>
  <si>
    <t>3.11.6.3</t>
  </si>
  <si>
    <t>3.11.6.4</t>
  </si>
  <si>
    <t>3.13.1.</t>
  </si>
  <si>
    <t>3.15.1.</t>
  </si>
  <si>
    <t>3.15.1.1</t>
  </si>
  <si>
    <t>3.15.1.2</t>
  </si>
  <si>
    <t>3.15.2.</t>
  </si>
  <si>
    <t>3.15.3.</t>
  </si>
  <si>
    <t>3.15.4.</t>
  </si>
  <si>
    <t>3.15.4.1.</t>
  </si>
  <si>
    <t>3.15.4.2.</t>
  </si>
  <si>
    <t>3.15.4.3.</t>
  </si>
  <si>
    <t>3.15.4.4.</t>
  </si>
  <si>
    <t>3.15.4.5.</t>
  </si>
  <si>
    <t>3.17.</t>
  </si>
  <si>
    <t>3.17.1.</t>
  </si>
  <si>
    <t>3.2.3.1.</t>
  </si>
  <si>
    <t>3.2.3.2.</t>
  </si>
  <si>
    <t>3.2.3.3.</t>
  </si>
  <si>
    <t>Социальное обеспечение, всего:</t>
  </si>
  <si>
    <t>.</t>
  </si>
  <si>
    <t>3.2.6.4</t>
  </si>
  <si>
    <r>
      <t xml:space="preserve">Муниципальное учреждение                  </t>
    </r>
    <r>
      <rPr>
        <b/>
        <u val="single"/>
        <sz val="10"/>
        <rFont val="Times New Roman"/>
        <family val="1"/>
      </rPr>
      <t>Муниципальное бюджетное образовательное учреждение средняя общеобразовательная школа №58</t>
    </r>
  </si>
  <si>
    <r>
      <t xml:space="preserve">Муниципальное учреждение     </t>
    </r>
    <r>
      <rPr>
        <b/>
        <u val="single"/>
        <sz val="10"/>
        <rFont val="Times New Roman"/>
        <family val="1"/>
      </rPr>
      <t>Муниципальное бюджетное образовательное учреждение средняя общеобразовательная школа №58</t>
    </r>
  </si>
  <si>
    <t>4219907</t>
  </si>
  <si>
    <t>3.17.2.</t>
  </si>
  <si>
    <t>3.18.</t>
  </si>
  <si>
    <t>3 1 316 210</t>
  </si>
  <si>
    <t>Аналитический код субсидии   324, 326, 132, 281, 306, 238, 038, 108, 144, 146, 147</t>
  </si>
  <si>
    <t>1009099</t>
  </si>
  <si>
    <t>3 1 216 210</t>
  </si>
  <si>
    <t>4360900</t>
  </si>
  <si>
    <t>1 1 101 234</t>
  </si>
  <si>
    <t>2 1 303 201</t>
  </si>
  <si>
    <t>5221000</t>
  </si>
  <si>
    <t>Аналитический код субсидии 092, 028, 030, 167, 067</t>
  </si>
  <si>
    <t>2 1 402 210</t>
  </si>
  <si>
    <t>3.19.</t>
  </si>
  <si>
    <t>3.20.</t>
  </si>
  <si>
    <t>3.20.1</t>
  </si>
  <si>
    <t>3.20.2.</t>
  </si>
  <si>
    <t>3.19.1.</t>
  </si>
  <si>
    <t>3.19.2.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</si>
</sst>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2"/>
      <protection/>
    </xf>
    <xf numFmtId="0" fontId="3" fillId="0" borderId="10" xfId="0" applyNumberFormat="1" applyFont="1" applyFill="1" applyBorder="1" applyAlignment="1" applyProtection="1">
      <alignment horizontal="left" vertical="top" indent="13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4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1" fillId="0" borderId="16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14" fontId="11" fillId="0" borderId="16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right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16" xfId="0" applyFont="1" applyBorder="1" applyAlignment="1">
      <alignment wrapText="1"/>
    </xf>
    <xf numFmtId="4" fontId="15" fillId="0" borderId="10" xfId="0" applyNumberFormat="1" applyFont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wrapText="1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16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49" fontId="14" fillId="0" borderId="11" xfId="0" applyNumberFormat="1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4" fontId="13" fillId="0" borderId="1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13" fillId="0" borderId="15" xfId="0" applyNumberFormat="1" applyFont="1" applyFill="1" applyBorder="1" applyAlignment="1">
      <alignment horizontal="center" vertical="top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43" fontId="6" fillId="0" borderId="10" xfId="58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4" fontId="11" fillId="0" borderId="16" xfId="0" applyNumberFormat="1" applyFont="1" applyBorder="1" applyAlignment="1">
      <alignment wrapText="1"/>
    </xf>
    <xf numFmtId="4" fontId="11" fillId="0" borderId="17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2" fontId="1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4" fillId="0" borderId="25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9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8" fillId="0" borderId="0" xfId="0" applyFont="1" applyBorder="1" applyAlignment="1">
      <alignment horizontal="right" wrapText="1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01\&#1052;&#1086;&#1080;&#1044;&#1086;&#1082;&#1091;&#1084;&#1077;&#1085;&#1090;&#1099;\&#1041;&#1070;&#1044;&#1046;&#1045;&#1058;&#1067;\&#1041;&#1070;&#1044;&#1046;&#1045;&#1058;%202012\&#1060;&#1061;&#1055;\421\&#1057;&#1074;&#1086;&#1076;&#1085;&#1099;&#1081;%20&#1060;&#1061;&#1055;%204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план"/>
      <sheetName val="1"/>
      <sheetName val="2"/>
      <sheetName val="3"/>
      <sheetName val="4"/>
      <sheetName val="7"/>
      <sheetName val="11"/>
      <sheetName val="12"/>
      <sheetName val="14"/>
      <sheetName val="15"/>
      <sheetName val="16"/>
      <sheetName val="17"/>
      <sheetName val="18"/>
      <sheetName val="21"/>
      <sheetName val="22"/>
      <sheetName val="23"/>
      <sheetName val="24"/>
      <sheetName val="25"/>
      <sheetName val="26"/>
      <sheetName val="29"/>
      <sheetName val="31"/>
      <sheetName val="34"/>
      <sheetName val="35"/>
      <sheetName val="37"/>
      <sheetName val="43"/>
      <sheetName val="45"/>
      <sheetName val="54"/>
      <sheetName val="55"/>
      <sheetName val="56"/>
      <sheetName val="57"/>
      <sheetName val="59"/>
      <sheetName val="61"/>
      <sheetName val="62"/>
      <sheetName val="63р"/>
      <sheetName val="63"/>
      <sheetName val="64"/>
      <sheetName val="65"/>
      <sheetName val="71"/>
      <sheetName val="73"/>
      <sheetName val="74"/>
      <sheetName val="75"/>
      <sheetName val="77"/>
      <sheetName val="79"/>
      <sheetName val="80"/>
      <sheetName val="81"/>
      <sheetName val="84"/>
      <sheetName val="86"/>
      <sheetName val="87"/>
      <sheetName val="90"/>
      <sheetName val="91"/>
      <sheetName val="93"/>
      <sheetName val="94"/>
      <sheetName val="95"/>
      <sheetName val="96"/>
      <sheetName val="98"/>
      <sheetName val="101"/>
      <sheetName val="102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8"/>
      <sheetName val="119"/>
      <sheetName val="121"/>
      <sheetName val="122"/>
      <sheetName val="123"/>
      <sheetName val="149"/>
      <sheetName val="153"/>
      <sheetName val="198"/>
      <sheetName val="223"/>
      <sheetName val="257"/>
      <sheetName val="258"/>
      <sheetName val="316"/>
      <sheetName val="339"/>
      <sheetName val="341"/>
      <sheetName val="429"/>
      <sheetName val="446"/>
      <sheetName val="44"/>
      <sheetName val="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1.875" style="1" customWidth="1"/>
    <col min="2" max="2" width="37.875" style="1" customWidth="1"/>
    <col min="3" max="16384" width="9.125" style="1" customWidth="1"/>
  </cols>
  <sheetData>
    <row r="1" spans="1:2" ht="12.75">
      <c r="A1" s="141" t="s">
        <v>0</v>
      </c>
      <c r="B1" s="141"/>
    </row>
    <row r="3" spans="1:2" ht="15">
      <c r="A3" s="2" t="s">
        <v>1</v>
      </c>
      <c r="B3" s="2" t="s">
        <v>2</v>
      </c>
    </row>
    <row r="4" spans="1:2" ht="15">
      <c r="A4" s="3" t="s">
        <v>3</v>
      </c>
      <c r="B4" s="122">
        <v>104110034.69</v>
      </c>
    </row>
    <row r="5" spans="1:2" ht="15">
      <c r="A5" s="3" t="s">
        <v>4</v>
      </c>
      <c r="B5" s="121"/>
    </row>
    <row r="6" spans="1:2" ht="15">
      <c r="A6" s="3" t="s">
        <v>5</v>
      </c>
      <c r="B6" s="120">
        <v>90977772</v>
      </c>
    </row>
    <row r="7" spans="1:2" ht="15">
      <c r="A7" s="3" t="s">
        <v>10</v>
      </c>
      <c r="B7" s="5"/>
    </row>
    <row r="8" spans="1:2" ht="45">
      <c r="A8" s="6" t="s">
        <v>6</v>
      </c>
      <c r="B8" s="120">
        <v>90977772</v>
      </c>
    </row>
    <row r="9" spans="1:2" ht="45">
      <c r="A9" s="6" t="s">
        <v>7</v>
      </c>
      <c r="B9" s="5"/>
    </row>
    <row r="10" spans="1:2" ht="45">
      <c r="A10" s="6" t="s">
        <v>8</v>
      </c>
      <c r="B10" s="5"/>
    </row>
    <row r="11" spans="1:2" ht="30">
      <c r="A11" s="6" t="s">
        <v>9</v>
      </c>
      <c r="B11" s="120">
        <v>13132262.69</v>
      </c>
    </row>
    <row r="12" spans="1:2" ht="15">
      <c r="A12" s="3" t="s">
        <v>10</v>
      </c>
      <c r="B12" s="4"/>
    </row>
    <row r="13" spans="1:2" ht="30">
      <c r="A13" s="6" t="s">
        <v>269</v>
      </c>
      <c r="B13" s="122">
        <v>10245427.62</v>
      </c>
    </row>
    <row r="14" spans="1:2" ht="15">
      <c r="A14" s="6" t="s">
        <v>11</v>
      </c>
      <c r="B14" s="122">
        <v>69550214.79</v>
      </c>
    </row>
    <row r="15" spans="1:2" ht="15">
      <c r="A15" s="3" t="s">
        <v>10</v>
      </c>
      <c r="B15" s="4"/>
    </row>
    <row r="16" spans="1:2" ht="28.5">
      <c r="A16" s="6" t="s">
        <v>12</v>
      </c>
      <c r="B16" s="123">
        <v>67837799.47</v>
      </c>
    </row>
    <row r="17" spans="1:2" ht="28.5">
      <c r="A17" s="6" t="s">
        <v>13</v>
      </c>
      <c r="B17" s="123">
        <v>1712415.32</v>
      </c>
    </row>
    <row r="18" spans="1:2" ht="30">
      <c r="A18" s="6" t="s">
        <v>14</v>
      </c>
      <c r="B18" s="5">
        <v>1712415.32</v>
      </c>
    </row>
    <row r="19" spans="1:2" ht="15">
      <c r="A19" s="3" t="s">
        <v>15</v>
      </c>
      <c r="B19" s="7"/>
    </row>
    <row r="20" spans="1:2" ht="30">
      <c r="A20" s="6" t="s">
        <v>16</v>
      </c>
      <c r="B20" s="7"/>
    </row>
    <row r="21" spans="1:2" ht="30">
      <c r="A21" s="6" t="s">
        <v>17</v>
      </c>
      <c r="B21" s="7"/>
    </row>
    <row r="22" spans="1:2" ht="15">
      <c r="A22" s="3" t="s">
        <v>10</v>
      </c>
      <c r="B22" s="7"/>
    </row>
    <row r="23" spans="1:2" ht="15">
      <c r="A23" s="3" t="s">
        <v>18</v>
      </c>
      <c r="B23" s="7"/>
    </row>
    <row r="24" spans="1:2" ht="15">
      <c r="A24" s="3" t="s">
        <v>19</v>
      </c>
      <c r="B24" s="7"/>
    </row>
    <row r="25" spans="1:2" ht="15">
      <c r="A25" s="3" t="s">
        <v>20</v>
      </c>
      <c r="B25" s="7"/>
    </row>
    <row r="26" spans="1:2" ht="15">
      <c r="A26" s="6" t="s">
        <v>21</v>
      </c>
      <c r="B26" s="7"/>
    </row>
    <row r="27" spans="1:2" ht="15">
      <c r="A27" s="3" t="s">
        <v>22</v>
      </c>
      <c r="B27" s="7"/>
    </row>
    <row r="28" spans="1:2" ht="15">
      <c r="A28" s="6" t="s">
        <v>23</v>
      </c>
      <c r="B28" s="7"/>
    </row>
    <row r="29" spans="1:2" ht="30">
      <c r="A29" s="6" t="s">
        <v>24</v>
      </c>
      <c r="B29" s="7"/>
    </row>
    <row r="30" spans="1:2" ht="30">
      <c r="A30" s="6" t="s">
        <v>25</v>
      </c>
      <c r="B30" s="7"/>
    </row>
    <row r="31" spans="1:2" ht="30">
      <c r="A31" s="6" t="s">
        <v>26</v>
      </c>
      <c r="B31" s="7"/>
    </row>
    <row r="32" spans="1:2" ht="15">
      <c r="A32" s="3" t="s">
        <v>27</v>
      </c>
      <c r="B32" s="7"/>
    </row>
    <row r="33" spans="1:2" ht="45">
      <c r="A33" s="6" t="s">
        <v>28</v>
      </c>
      <c r="B33" s="7"/>
    </row>
    <row r="34" spans="1:2" ht="13.5">
      <c r="A34" s="8" t="s">
        <v>10</v>
      </c>
      <c r="B34" s="7"/>
    </row>
    <row r="35" spans="1:2" ht="15">
      <c r="A35" s="3" t="s">
        <v>29</v>
      </c>
      <c r="B35" s="7"/>
    </row>
    <row r="36" spans="1:2" ht="15">
      <c r="A36" s="3" t="s">
        <v>30</v>
      </c>
      <c r="B36" s="7"/>
    </row>
    <row r="37" spans="1:2" ht="15">
      <c r="A37" s="3" t="s">
        <v>31</v>
      </c>
      <c r="B37" s="7"/>
    </row>
    <row r="38" spans="1:2" ht="15">
      <c r="A38" s="6" t="s">
        <v>32</v>
      </c>
      <c r="B38" s="7"/>
    </row>
    <row r="39" spans="1:2" ht="15">
      <c r="A39" s="3" t="s">
        <v>33</v>
      </c>
      <c r="B39" s="7"/>
    </row>
    <row r="40" spans="1:2" ht="15">
      <c r="A40" s="6" t="s">
        <v>34</v>
      </c>
      <c r="B40" s="7"/>
    </row>
    <row r="41" spans="1:2" ht="30">
      <c r="A41" s="6" t="s">
        <v>35</v>
      </c>
      <c r="B41" s="7"/>
    </row>
    <row r="42" spans="1:2" ht="30">
      <c r="A42" s="6" t="s">
        <v>36</v>
      </c>
      <c r="B42" s="7"/>
    </row>
    <row r="43" spans="1:2" ht="30">
      <c r="A43" s="6" t="s">
        <v>37</v>
      </c>
      <c r="B43" s="7"/>
    </row>
    <row r="44" spans="1:2" ht="15">
      <c r="A44" s="3" t="s">
        <v>38</v>
      </c>
      <c r="B44" s="7"/>
    </row>
    <row r="45" spans="1:2" ht="15">
      <c r="A45" s="9" t="s">
        <v>39</v>
      </c>
      <c r="B45" s="7"/>
    </row>
    <row r="46" spans="1:2" ht="15">
      <c r="A46" s="3" t="s">
        <v>40</v>
      </c>
      <c r="B46" s="7"/>
    </row>
    <row r="47" spans="1:2" ht="30">
      <c r="A47" s="6" t="s">
        <v>41</v>
      </c>
      <c r="B47" s="7"/>
    </row>
    <row r="48" spans="1:2" ht="15">
      <c r="A48" s="3" t="s">
        <v>10</v>
      </c>
      <c r="B48" s="7"/>
    </row>
    <row r="49" spans="1:2" ht="15">
      <c r="A49" s="3" t="s">
        <v>42</v>
      </c>
      <c r="B49" s="7"/>
    </row>
    <row r="50" spans="1:2" ht="15">
      <c r="A50" s="3" t="s">
        <v>43</v>
      </c>
      <c r="B50" s="7"/>
    </row>
    <row r="51" spans="1:2" ht="15">
      <c r="A51" s="3" t="s">
        <v>44</v>
      </c>
      <c r="B51" s="7"/>
    </row>
    <row r="52" spans="1:2" ht="15">
      <c r="A52" s="3" t="s">
        <v>45</v>
      </c>
      <c r="B52" s="7"/>
    </row>
    <row r="53" spans="1:2" ht="15">
      <c r="A53" s="3" t="s">
        <v>46</v>
      </c>
      <c r="B53" s="7"/>
    </row>
    <row r="54" spans="1:2" ht="15">
      <c r="A54" s="3" t="s">
        <v>47</v>
      </c>
      <c r="B54" s="7"/>
    </row>
    <row r="55" spans="1:2" ht="15">
      <c r="A55" s="3" t="s">
        <v>48</v>
      </c>
      <c r="B55" s="10"/>
    </row>
    <row r="56" spans="1:2" ht="15">
      <c r="A56" s="3" t="s">
        <v>49</v>
      </c>
      <c r="B56" s="7"/>
    </row>
    <row r="57" spans="1:2" ht="15">
      <c r="A57" s="3" t="s">
        <v>50</v>
      </c>
      <c r="B57" s="7"/>
    </row>
    <row r="58" spans="1:2" ht="15">
      <c r="A58" s="3" t="s">
        <v>51</v>
      </c>
      <c r="B58" s="7"/>
    </row>
    <row r="59" spans="1:2" ht="15">
      <c r="A59" s="3" t="s">
        <v>270</v>
      </c>
      <c r="B59" s="7"/>
    </row>
    <row r="60" spans="1:2" ht="15">
      <c r="A60" s="3" t="s">
        <v>52</v>
      </c>
      <c r="B60" s="7"/>
    </row>
    <row r="61" spans="1:2" ht="15">
      <c r="A61" s="3" t="s">
        <v>53</v>
      </c>
      <c r="B61" s="7"/>
    </row>
    <row r="62" spans="1:2" ht="45">
      <c r="A62" s="6" t="s">
        <v>54</v>
      </c>
      <c r="B62" s="7"/>
    </row>
    <row r="63" spans="1:2" ht="15">
      <c r="A63" s="3" t="s">
        <v>10</v>
      </c>
      <c r="B63" s="7"/>
    </row>
    <row r="64" spans="1:2" ht="15">
      <c r="A64" s="3" t="s">
        <v>55</v>
      </c>
      <c r="B64" s="7"/>
    </row>
    <row r="65" spans="1:2" ht="15">
      <c r="A65" s="3" t="s">
        <v>56</v>
      </c>
      <c r="B65" s="7"/>
    </row>
    <row r="66" spans="1:2" ht="15">
      <c r="A66" s="3" t="s">
        <v>57</v>
      </c>
      <c r="B66" s="7"/>
    </row>
    <row r="67" spans="1:2" ht="15">
      <c r="A67" s="3" t="s">
        <v>58</v>
      </c>
      <c r="B67" s="7"/>
    </row>
    <row r="68" spans="1:2" ht="15">
      <c r="A68" s="3" t="s">
        <v>59</v>
      </c>
      <c r="B68" s="7"/>
    </row>
    <row r="69" spans="1:2" ht="15">
      <c r="A69" s="3" t="s">
        <v>60</v>
      </c>
      <c r="B69" s="7"/>
    </row>
    <row r="70" spans="1:2" ht="15">
      <c r="A70" s="3" t="s">
        <v>61</v>
      </c>
      <c r="B70" s="7"/>
    </row>
    <row r="71" spans="1:2" ht="15">
      <c r="A71" s="3" t="s">
        <v>62</v>
      </c>
      <c r="B71" s="7"/>
    </row>
    <row r="72" spans="1:2" ht="15">
      <c r="A72" s="3" t="s">
        <v>63</v>
      </c>
      <c r="B72" s="11"/>
    </row>
    <row r="73" spans="1:2" ht="15">
      <c r="A73" s="3" t="s">
        <v>64</v>
      </c>
      <c r="B73" s="7"/>
    </row>
    <row r="74" spans="1:2" ht="15">
      <c r="A74" s="3" t="s">
        <v>271</v>
      </c>
      <c r="B74" s="7"/>
    </row>
    <row r="75" spans="1:2" ht="15">
      <c r="A75" s="3" t="s">
        <v>65</v>
      </c>
      <c r="B75" s="7"/>
    </row>
    <row r="76" spans="1:2" ht="15">
      <c r="A76" s="3" t="s">
        <v>66</v>
      </c>
      <c r="B76" s="7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B1">
      <selection activeCell="F14" sqref="F14:J14"/>
    </sheetView>
  </sheetViews>
  <sheetFormatPr defaultColWidth="9.00390625" defaultRowHeight="12.75"/>
  <cols>
    <col min="1" max="1" width="7.25390625" style="0" customWidth="1"/>
    <col min="2" max="2" width="28.25390625" style="0" customWidth="1"/>
    <col min="4" max="4" width="9.125" style="0" customWidth="1"/>
  </cols>
  <sheetData>
    <row r="1" spans="1:15" ht="12.75">
      <c r="A1" s="152" t="s">
        <v>67</v>
      </c>
      <c r="B1" s="152"/>
      <c r="C1" s="152"/>
      <c r="D1" s="152"/>
      <c r="E1" s="152"/>
      <c r="F1" s="152"/>
      <c r="G1" s="152"/>
      <c r="H1" s="12"/>
      <c r="I1" s="151"/>
      <c r="J1" s="151"/>
      <c r="K1" s="12"/>
      <c r="L1" s="12"/>
      <c r="M1" s="151"/>
      <c r="N1" s="151"/>
      <c r="O1" s="12"/>
    </row>
    <row r="2" spans="1:15" ht="15.75">
      <c r="A2" s="13"/>
      <c r="B2" s="153" t="s">
        <v>68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2"/>
    </row>
    <row r="3" spans="2:15" ht="12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5" t="s">
        <v>325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57" t="s">
        <v>69</v>
      </c>
      <c r="D5" s="157"/>
      <c r="E5" s="157"/>
      <c r="F5" s="157"/>
      <c r="G5" s="157"/>
      <c r="H5" s="157"/>
      <c r="I5" s="157"/>
      <c r="J5" s="157"/>
      <c r="K5" s="157"/>
      <c r="L5" s="12"/>
      <c r="M5" s="151"/>
      <c r="N5" s="151"/>
      <c r="O5" s="12"/>
    </row>
    <row r="6" spans="1:15" ht="12.75">
      <c r="A6" s="13"/>
      <c r="B6" s="16"/>
      <c r="C6" s="13"/>
      <c r="D6" s="13"/>
      <c r="E6" s="13"/>
      <c r="F6" s="150"/>
      <c r="G6" s="150"/>
      <c r="H6" s="12"/>
      <c r="I6" s="151"/>
      <c r="J6" s="151"/>
      <c r="K6" s="12"/>
      <c r="L6" s="12"/>
      <c r="M6" s="151"/>
      <c r="N6" s="151"/>
      <c r="O6" s="12"/>
    </row>
    <row r="7" spans="1:15" ht="12.75">
      <c r="A7" s="13"/>
      <c r="B7" s="13"/>
      <c r="C7" s="17"/>
      <c r="D7" s="13"/>
      <c r="E7" s="12"/>
      <c r="F7" s="147"/>
      <c r="G7" s="147"/>
      <c r="H7" s="147"/>
      <c r="I7" s="147"/>
      <c r="J7" s="147"/>
      <c r="K7" s="12"/>
      <c r="L7" s="12"/>
      <c r="M7" s="147"/>
      <c r="N7" s="147"/>
      <c r="O7" s="12" t="s">
        <v>70</v>
      </c>
    </row>
    <row r="8" spans="1:15" s="20" customFormat="1" ht="12.75">
      <c r="A8" s="148" t="s">
        <v>71</v>
      </c>
      <c r="B8" s="148" t="s">
        <v>1</v>
      </c>
      <c r="C8" s="149" t="s">
        <v>72</v>
      </c>
      <c r="D8" s="154" t="s">
        <v>73</v>
      </c>
      <c r="E8" s="148" t="s">
        <v>74</v>
      </c>
      <c r="F8" s="148" t="s">
        <v>75</v>
      </c>
      <c r="G8" s="148"/>
      <c r="H8" s="148"/>
      <c r="I8" s="148"/>
      <c r="J8" s="148"/>
      <c r="K8" s="148" t="s">
        <v>76</v>
      </c>
      <c r="L8" s="148" t="s">
        <v>75</v>
      </c>
      <c r="M8" s="148"/>
      <c r="N8" s="148"/>
      <c r="O8" s="148"/>
    </row>
    <row r="9" spans="1:15" s="20" customFormat="1" ht="31.5" customHeight="1">
      <c r="A9" s="148"/>
      <c r="B9" s="148"/>
      <c r="C9" s="149"/>
      <c r="D9" s="155"/>
      <c r="E9" s="148"/>
      <c r="F9" s="148" t="s">
        <v>77</v>
      </c>
      <c r="G9" s="148" t="s">
        <v>78</v>
      </c>
      <c r="H9" s="148"/>
      <c r="I9" s="148"/>
      <c r="J9" s="148"/>
      <c r="K9" s="148"/>
      <c r="L9" s="148"/>
      <c r="M9" s="148"/>
      <c r="N9" s="148"/>
      <c r="O9" s="148"/>
    </row>
    <row r="10" spans="1:15" s="20" customFormat="1" ht="73.5">
      <c r="A10" s="148"/>
      <c r="B10" s="148"/>
      <c r="C10" s="149"/>
      <c r="D10" s="156"/>
      <c r="E10" s="148"/>
      <c r="F10" s="148"/>
      <c r="G10" s="18" t="s">
        <v>79</v>
      </c>
      <c r="H10" s="18" t="s">
        <v>80</v>
      </c>
      <c r="I10" s="18" t="s">
        <v>81</v>
      </c>
      <c r="J10" s="18" t="s">
        <v>82</v>
      </c>
      <c r="K10" s="148"/>
      <c r="L10" s="18" t="s">
        <v>83</v>
      </c>
      <c r="M10" s="18" t="s">
        <v>84</v>
      </c>
      <c r="N10" s="18" t="s">
        <v>85</v>
      </c>
      <c r="O10" s="18" t="s">
        <v>86</v>
      </c>
    </row>
    <row r="11" spans="1:15" s="20" customFormat="1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</row>
    <row r="12" spans="1:15" ht="25.5">
      <c r="A12" s="21"/>
      <c r="B12" s="22" t="s">
        <v>87</v>
      </c>
      <c r="C12" s="21"/>
      <c r="D12" s="21"/>
      <c r="E12" s="21"/>
      <c r="F12" s="21"/>
      <c r="G12" s="23"/>
      <c r="H12" s="23"/>
      <c r="I12" s="21"/>
      <c r="J12" s="24"/>
      <c r="K12" s="21"/>
      <c r="L12" s="21"/>
      <c r="M12" s="21"/>
      <c r="N12" s="21"/>
      <c r="O12" s="21"/>
    </row>
    <row r="13" spans="1:15" ht="12.75">
      <c r="A13" s="25" t="s">
        <v>88</v>
      </c>
      <c r="B13" s="22" t="s">
        <v>89</v>
      </c>
      <c r="C13" s="21"/>
      <c r="D13" s="26">
        <f>E13+K13</f>
        <v>0</v>
      </c>
      <c r="E13" s="26">
        <f>F13+G13+H13+I13+J13</f>
        <v>0</v>
      </c>
      <c r="F13" s="26">
        <f>'[1]1'!F13+'[1]2'!F13+'[1]3'!F13+'[1]4'!F13+'[1]7'!F13+'[1]11'!F13+'[1]12'!F13+'[1]14'!F13+'[1]15'!F13+'[1]16'!F13+'[1]17'!F13+'[1]18'!F13+'[1]21'!F13+'[1]22'!F13+'[1]23'!F13+'[1]24'!F13+'[1]25'!F13+'[1]26'!F13+'[1]29'!F13+'[1]31'!F13+'[1]34'!F13+'[1]35'!F13+'[1]37'!F13+'[1]43'!F13+'[1]45'!F13+'[1]54'!F13+'[1]55'!F13+'[1]56'!F13+'[1]57'!F13+'[1]59'!F13+'[1]61'!F13+'[1]62'!F13+'[1]63р'!F13+'[1]63'!F13+'[1]64'!F13+'[1]65'!F13+'[1]71'!F13+'[1]73'!F13+'[1]74'!F13+'[1]75'!F13+'[1]77'!F13+'[1]79'!F13+'[1]80'!F13+'[1]81'!F13+'[1]84'!F13+'[1]86'!F13+'[1]87'!F13+'[1]90'!F13+'[1]91'!F13+'[1]93'!F13+'[1]94'!F13+'[1]95'!F13+'[1]96'!F13+'[1]98'!F13+'[1]101'!F13+'[1]102'!F13+'[1]104'!F13+'[1]105'!F13+'[1]106'!F13+'[1]107'!F13+'[1]108'!F13+'[1]109'!F13+'[1]110'!F13+'[1]111'!F13+'[1]112'!F13+'[1]113'!F13+'[1]114'!F13+'[1]115'!F13+'[1]116'!F13+'[1]118'!F13+'[1]119'!F13+'[1]121'!F13+'[1]122'!F13+'[1]123'!F13+'[1]149'!F13+'[1]153'!F13+'[1]198'!F13+'[1]223'!F13+'[1]257'!F13+'[1]258'!F13+'[1]316'!F13+'[1]339'!F13+'[1]341'!F13+'[1]429'!F13+'[1]446'!F14+'[1]44'!F13+'[1]72'!F13</f>
        <v>0</v>
      </c>
      <c r="G13" s="26">
        <f>'[1]1'!G13+'[1]2'!G13+'[1]3'!G13+'[1]4'!G13+'[1]7'!G13+'[1]11'!G13+'[1]12'!G13+'[1]14'!G13+'[1]15'!G13+'[1]16'!G13+'[1]17'!G13+'[1]18'!G13+'[1]21'!G13+'[1]22'!G13+'[1]23'!G13+'[1]24'!G13+'[1]25'!G13+'[1]26'!G13+'[1]29'!G13+'[1]31'!G13+'[1]34'!G13+'[1]35'!G13+'[1]37'!G13+'[1]43'!G13+'[1]45'!G13+'[1]54'!G13+'[1]55'!G13+'[1]56'!G13+'[1]57'!G13+'[1]59'!G13+'[1]61'!G13+'[1]62'!G13+'[1]63р'!G13+'[1]63'!G13+'[1]64'!G13+'[1]65'!G13+'[1]71'!G13+'[1]73'!G13+'[1]74'!G13+'[1]75'!G13+'[1]77'!G13+'[1]79'!G13+'[1]80'!G13+'[1]81'!G13+'[1]84'!G13+'[1]86'!G13+'[1]87'!G13+'[1]90'!G13+'[1]91'!G13+'[1]93'!G13+'[1]94'!G13+'[1]95'!G13+'[1]96'!G13+'[1]98'!G13+'[1]101'!G13+'[1]102'!G13+'[1]104'!G13+'[1]105'!G13+'[1]106'!G13+'[1]107'!G13+'[1]108'!G13+'[1]109'!G13+'[1]110'!G13+'[1]111'!G13+'[1]112'!G13+'[1]113'!G13+'[1]114'!G13+'[1]115'!G13+'[1]116'!G13+'[1]118'!G13+'[1]119'!G13+'[1]121'!G13+'[1]122'!G13+'[1]123'!G13+'[1]149'!G13+'[1]153'!G13+'[1]198'!G13+'[1]223'!G13+'[1]257'!G13+'[1]258'!G13+'[1]316'!G13+'[1]339'!G13+'[1]341'!G13+'[1]429'!G13+'[1]446'!G14+'[1]44'!G13+'[1]72'!G13</f>
        <v>0</v>
      </c>
      <c r="H13" s="26">
        <f>'[1]1'!H13+'[1]2'!H13+'[1]3'!H13+'[1]4'!H13+'[1]7'!H13+'[1]11'!H13+'[1]12'!H13+'[1]14'!H13+'[1]15'!H13+'[1]16'!H13+'[1]17'!H13+'[1]18'!H13+'[1]21'!H13+'[1]22'!H13+'[1]23'!H13+'[1]24'!H13+'[1]25'!H13+'[1]26'!H13+'[1]29'!H13+'[1]31'!H13+'[1]34'!H13+'[1]35'!H13+'[1]37'!H13+'[1]43'!H13+'[1]45'!H13+'[1]54'!H13+'[1]55'!H13+'[1]56'!H13+'[1]57'!H13+'[1]59'!H13+'[1]61'!H13+'[1]62'!H13+'[1]63р'!H13+'[1]63'!H13+'[1]64'!H13+'[1]65'!H13+'[1]71'!H13+'[1]73'!H13+'[1]74'!H13+'[1]75'!H13+'[1]77'!H13+'[1]79'!H13+'[1]80'!H13+'[1]81'!H13+'[1]84'!H13+'[1]86'!H13+'[1]87'!H13+'[1]90'!H13+'[1]91'!H13+'[1]93'!H13+'[1]94'!H13+'[1]95'!H13+'[1]96'!H13+'[1]98'!H13+'[1]101'!H13+'[1]102'!H13+'[1]104'!H13+'[1]105'!H13+'[1]106'!H13+'[1]107'!H13+'[1]108'!H13+'[1]109'!H13+'[1]110'!H13+'[1]111'!H13+'[1]112'!H13+'[1]113'!H13+'[1]114'!H13+'[1]115'!H13+'[1]116'!H13+'[1]118'!H13+'[1]119'!H13+'[1]121'!H13+'[1]122'!H13+'[1]123'!H13+'[1]149'!H13+'[1]153'!H13+'[1]198'!H13+'[1]223'!H13+'[1]257'!H13+'[1]258'!H13+'[1]316'!H13+'[1]339'!H13+'[1]341'!H13+'[1]429'!H13+'[1]446'!H14+'[1]44'!H13+'[1]72'!H13</f>
        <v>0</v>
      </c>
      <c r="I13" s="26">
        <f>'[1]1'!I13+'[1]2'!I13+'[1]3'!I13+'[1]4'!I13+'[1]7'!I13+'[1]11'!I13+'[1]12'!I13+'[1]14'!I13+'[1]15'!I13+'[1]16'!I13+'[1]17'!I13+'[1]18'!I13+'[1]21'!I13+'[1]22'!I13+'[1]23'!I13+'[1]24'!I13+'[1]25'!I13+'[1]26'!I13+'[1]29'!I13+'[1]31'!I13+'[1]34'!I13+'[1]35'!I13+'[1]37'!I13+'[1]43'!I13+'[1]45'!I13+'[1]54'!I13+'[1]55'!I13+'[1]56'!I13+'[1]57'!I13+'[1]59'!I13+'[1]61'!I13+'[1]62'!I13+'[1]63р'!I13+'[1]63'!I13+'[1]64'!I13+'[1]65'!I13+'[1]71'!I13+'[1]73'!I13+'[1]74'!I13+'[1]75'!I13+'[1]77'!I13+'[1]79'!I13+'[1]80'!I13+'[1]81'!I13+'[1]84'!I13+'[1]86'!I13+'[1]87'!I13+'[1]90'!I13+'[1]91'!I13+'[1]93'!I13+'[1]94'!I13+'[1]95'!I13+'[1]96'!I13+'[1]98'!I13+'[1]101'!I13+'[1]102'!I13+'[1]104'!I13+'[1]105'!I13+'[1]106'!I13+'[1]107'!I13+'[1]108'!I13+'[1]109'!I13+'[1]110'!I13+'[1]111'!I13+'[1]112'!I13+'[1]113'!I13+'[1]114'!I13+'[1]115'!I13+'[1]116'!I13+'[1]118'!I13+'[1]119'!I13+'[1]121'!I13+'[1]122'!I13+'[1]123'!I13+'[1]149'!I13+'[1]153'!I13+'[1]198'!I13+'[1]223'!I13+'[1]257'!I13+'[1]258'!I13+'[1]316'!I13+'[1]339'!I13+'[1]341'!I13+'[1]429'!I13+'[1]446'!I14+'[1]44'!I13+'[1]72'!I13</f>
        <v>0</v>
      </c>
      <c r="J13" s="26">
        <f>'[1]1'!J13+'[1]2'!J13+'[1]3'!J13+'[1]4'!J13+'[1]7'!J13+'[1]11'!J13+'[1]12'!J13+'[1]14'!J13+'[1]15'!J13+'[1]16'!J13+'[1]17'!J13+'[1]18'!J13+'[1]21'!J13+'[1]22'!J13+'[1]23'!J13+'[1]24'!J13+'[1]25'!J13+'[1]26'!J13+'[1]29'!J13+'[1]31'!J13+'[1]34'!J13+'[1]35'!J13+'[1]37'!J13+'[1]43'!J13+'[1]45'!J13+'[1]54'!J13+'[1]55'!J13+'[1]56'!J13+'[1]57'!J13+'[1]59'!J13+'[1]61'!J13+'[1]62'!J13+'[1]63р'!J13+'[1]63'!J13+'[1]64'!J13+'[1]65'!J13+'[1]71'!J13+'[1]73'!J13+'[1]74'!J13+'[1]75'!J13+'[1]77'!J13+'[1]79'!J13+'[1]80'!J13+'[1]81'!J13+'[1]84'!J13+'[1]86'!J13+'[1]87'!J13+'[1]90'!J13+'[1]91'!J13+'[1]93'!J13+'[1]94'!J13+'[1]95'!J13+'[1]96'!J13+'[1]98'!J13+'[1]101'!J13+'[1]102'!J13+'[1]104'!J13+'[1]105'!J13+'[1]106'!J13+'[1]107'!J13+'[1]108'!J13+'[1]109'!J13+'[1]110'!J13+'[1]111'!J13+'[1]112'!J13+'[1]113'!J13+'[1]114'!J13+'[1]115'!J13+'[1]116'!J13+'[1]118'!J13+'[1]119'!J13+'[1]121'!J13+'[1]122'!J13+'[1]123'!J13+'[1]149'!J13+'[1]153'!J13+'[1]198'!J13+'[1]223'!J13+'[1]257'!J13+'[1]258'!J13+'[1]316'!J13+'[1]339'!J13+'[1]341'!J13+'[1]429'!J13+'[1]446'!J14+'[1]44'!J13+'[1]72'!J13</f>
        <v>0</v>
      </c>
      <c r="K13" s="26">
        <f>L13+N13+M13+O13</f>
        <v>0</v>
      </c>
      <c r="L13" s="26">
        <f>'[1]1'!L13+'[1]2'!L13+'[1]3'!L13+'[1]4'!L13+'[1]7'!L13+'[1]11'!L13+'[1]12'!L13+'[1]14'!L13+'[1]15'!L13+'[1]16'!L13+'[1]17'!L13+'[1]18'!L13+'[1]21'!L13+'[1]22'!L13+'[1]23'!L13+'[1]24'!L13+'[1]25'!L13+'[1]26'!L13+'[1]29'!L13+'[1]31'!L13+'[1]34'!L13+'[1]35'!L13+'[1]37'!L13+'[1]43'!L13+'[1]45'!L13+'[1]54'!L13+'[1]55'!L13+'[1]56'!L13+'[1]57'!L13+'[1]59'!L13+'[1]61'!L13+'[1]62'!L13+'[1]63р'!L13+'[1]63'!L13+'[1]64'!L13+'[1]65'!L13+'[1]71'!L13+'[1]73'!L13+'[1]74'!L13+'[1]75'!L13+'[1]77'!L13+'[1]79'!L13+'[1]80'!L13+'[1]81'!L13+'[1]84'!L13+'[1]86'!L13+'[1]87'!L13+'[1]90'!L13+'[1]91'!L13+'[1]93'!L13+'[1]94'!L13+'[1]95'!L13+'[1]96'!L13+'[1]98'!L13+'[1]101'!L13+'[1]102'!L13+'[1]104'!L13+'[1]105'!L13+'[1]106'!L13+'[1]107'!L13+'[1]108'!L13+'[1]109'!L13+'[1]110'!L13+'[1]111'!L13+'[1]112'!L13+'[1]113'!L13+'[1]114'!L13+'[1]115'!L13+'[1]116'!L13+'[1]118'!L13+'[1]119'!L13+'[1]121'!L13+'[1]122'!L13+'[1]123'!L13+'[1]149'!L13+'[1]153'!L13+'[1]198'!L13+'[1]223'!L13+'[1]257'!L13+'[1]258'!L13+'[1]316'!L13+'[1]339'!L13+'[1]341'!L13+'[1]429'!L13+'[1]446'!L14+'[1]44'!L13+'[1]72'!L13</f>
        <v>0</v>
      </c>
      <c r="M13" s="26">
        <f>'[1]1'!M13+'[1]2'!M13+'[1]3'!M13+'[1]4'!M13+'[1]7'!M13+'[1]11'!M13+'[1]12'!M13+'[1]14'!M13+'[1]15'!M13+'[1]16'!M13+'[1]17'!M13+'[1]18'!M13+'[1]21'!M13+'[1]22'!M13+'[1]23'!M13+'[1]24'!M13+'[1]25'!M13+'[1]26'!M13+'[1]29'!M13+'[1]31'!M13+'[1]34'!M13+'[1]35'!M13+'[1]37'!M13+'[1]43'!M13+'[1]45'!M13+'[1]54'!M13+'[1]55'!M13+'[1]56'!M13+'[1]57'!M13+'[1]59'!M13+'[1]61'!M13+'[1]62'!M13+'[1]63р'!M13+'[1]63'!M13+'[1]64'!M13+'[1]65'!M13+'[1]71'!M13+'[1]73'!M13+'[1]74'!M13+'[1]75'!M13+'[1]77'!M13+'[1]79'!M13+'[1]80'!M13+'[1]81'!M13+'[1]84'!M13+'[1]86'!M13+'[1]87'!M13+'[1]90'!M13+'[1]91'!M13+'[1]93'!M13+'[1]94'!M13+'[1]95'!M13+'[1]96'!M13+'[1]98'!M13+'[1]101'!M13+'[1]102'!M13+'[1]104'!M13+'[1]105'!M13+'[1]106'!M13+'[1]107'!M13+'[1]108'!M13+'[1]109'!M13+'[1]110'!M13+'[1]111'!M13+'[1]112'!M13+'[1]113'!M13+'[1]114'!M13+'[1]115'!M13+'[1]116'!M13+'[1]118'!M13+'[1]119'!M13+'[1]121'!M13+'[1]122'!M13+'[1]123'!M13+'[1]149'!M13+'[1]153'!M13+'[1]198'!M13+'[1]223'!M13+'[1]257'!M13+'[1]258'!M13+'[1]316'!M13+'[1]339'!M13+'[1]341'!M13+'[1]429'!M13+'[1]446'!M14+'[1]44'!M13+'[1]72'!M13</f>
        <v>0</v>
      </c>
      <c r="N13" s="26">
        <f>'[1]1'!N13+'[1]2'!N13+'[1]3'!N13+'[1]4'!N13+'[1]7'!N13+'[1]11'!N13+'[1]12'!N13+'[1]14'!N13+'[1]15'!N13+'[1]16'!N13+'[1]17'!N13+'[1]18'!N13+'[1]21'!N13+'[1]22'!N13+'[1]23'!N13+'[1]24'!N13+'[1]25'!N13+'[1]26'!N13+'[1]29'!N13+'[1]31'!N13+'[1]34'!N13+'[1]35'!N13+'[1]37'!N13+'[1]43'!N13+'[1]45'!N13+'[1]54'!N13+'[1]55'!N13+'[1]56'!N13+'[1]57'!N13+'[1]59'!N13+'[1]61'!N13+'[1]62'!N13+'[1]63р'!N13+'[1]63'!N13+'[1]64'!N13+'[1]65'!N13+'[1]71'!N13+'[1]73'!N13+'[1]74'!N13+'[1]75'!N13+'[1]77'!N13+'[1]79'!N13+'[1]80'!N13+'[1]81'!N13+'[1]84'!N13+'[1]86'!N13+'[1]87'!N13+'[1]90'!N13+'[1]91'!N13+'[1]93'!N13+'[1]94'!N13+'[1]95'!N13+'[1]96'!N13+'[1]98'!N13+'[1]101'!N13+'[1]102'!N13+'[1]104'!N13+'[1]105'!N13+'[1]106'!N13+'[1]107'!N13+'[1]108'!N13+'[1]109'!N13+'[1]110'!N13+'[1]111'!N13+'[1]112'!N13+'[1]113'!N13+'[1]114'!N13+'[1]115'!N13+'[1]116'!N13+'[1]118'!N13+'[1]119'!N13+'[1]121'!N13+'[1]122'!N13+'[1]123'!N13+'[1]149'!N13+'[1]153'!N13+'[1]198'!N13+'[1]223'!N13+'[1]257'!N13+'[1]258'!N13+'[1]316'!N13+'[1]339'!N13+'[1]341'!N13+'[1]429'!N13+'[1]446'!N14+'[1]44'!N13+'[1]72'!N13</f>
        <v>0</v>
      </c>
      <c r="O13" s="26">
        <v>0</v>
      </c>
    </row>
    <row r="14" spans="1:15" ht="12.75">
      <c r="A14" s="25" t="s">
        <v>90</v>
      </c>
      <c r="B14" s="27" t="s">
        <v>91</v>
      </c>
      <c r="C14" s="21"/>
      <c r="D14" s="26">
        <f aca="true" t="shared" si="0" ref="D14:D45">E14+K14</f>
        <v>37345819.53</v>
      </c>
      <c r="E14" s="26">
        <f aca="true" t="shared" si="1" ref="E14:E64">F14+G14+H14+I14+J14</f>
        <v>37287077.72</v>
      </c>
      <c r="F14" s="26">
        <v>32439067.05</v>
      </c>
      <c r="G14" s="191">
        <f>G15</f>
        <v>232048.92</v>
      </c>
      <c r="H14" s="191">
        <f>H15</f>
        <v>2133686</v>
      </c>
      <c r="I14" s="191">
        <f>I15</f>
        <v>0</v>
      </c>
      <c r="J14" s="191">
        <f>J15</f>
        <v>2482275.75</v>
      </c>
      <c r="K14" s="26">
        <f aca="true" t="shared" si="2" ref="K14:K45">L14+N14+M14+O14</f>
        <v>58741.81</v>
      </c>
      <c r="L14" s="126"/>
      <c r="M14" s="126"/>
      <c r="N14" s="126"/>
      <c r="O14" s="135">
        <v>58741.81</v>
      </c>
    </row>
    <row r="15" spans="1:15" ht="25.5">
      <c r="A15" s="25" t="s">
        <v>92</v>
      </c>
      <c r="B15" s="22" t="s">
        <v>93</v>
      </c>
      <c r="C15" s="21">
        <v>0</v>
      </c>
      <c r="D15" s="26">
        <f>E15+K15</f>
        <v>37345818.85</v>
      </c>
      <c r="E15" s="26">
        <f>F15+G15+H15+I15+J15</f>
        <v>37287077.04</v>
      </c>
      <c r="F15" s="26">
        <f>F17+F23+F41+F43+F45+F47</f>
        <v>32439066.369999997</v>
      </c>
      <c r="G15" s="26">
        <f>G17+G23+G41+G43+G45+G47</f>
        <v>232048.92</v>
      </c>
      <c r="H15" s="26">
        <f>H17+H23+H41+H43+H45+H47</f>
        <v>2133686</v>
      </c>
      <c r="I15" s="26">
        <f>I17+I23+I41+I43+I45+I47</f>
        <v>0</v>
      </c>
      <c r="J15" s="26">
        <f>J17+J23+J41+J43+J45+J47</f>
        <v>2482275.75</v>
      </c>
      <c r="K15" s="26">
        <f>L15+N15+M15+O15</f>
        <v>58741.81</v>
      </c>
      <c r="L15" s="26">
        <f>L17+L23+L41+L43+L45+L47</f>
        <v>0</v>
      </c>
      <c r="M15" s="26">
        <f>M17+M23+M41+M43+M45+M47</f>
        <v>0</v>
      </c>
      <c r="N15" s="26">
        <f>N17+N23+N41+N43+N45+N47</f>
        <v>0</v>
      </c>
      <c r="O15" s="26">
        <f>O17+O23+O41+O43+O45+O46+O47</f>
        <v>58741.81</v>
      </c>
    </row>
    <row r="16" spans="1:15" ht="12.75">
      <c r="A16" s="25"/>
      <c r="B16" s="28" t="s">
        <v>10</v>
      </c>
      <c r="C16" s="21"/>
      <c r="D16" s="26">
        <f t="shared" si="0"/>
        <v>0</v>
      </c>
      <c r="E16" s="26">
        <f t="shared" si="1"/>
        <v>0</v>
      </c>
      <c r="F16" s="25"/>
      <c r="G16" s="23"/>
      <c r="H16" s="23"/>
      <c r="I16" s="25"/>
      <c r="J16" s="24"/>
      <c r="K16" s="26">
        <f t="shared" si="2"/>
        <v>0</v>
      </c>
      <c r="L16" s="25"/>
      <c r="M16" s="25"/>
      <c r="N16" s="25"/>
      <c r="O16" s="25"/>
    </row>
    <row r="17" spans="1:15" ht="25.5">
      <c r="A17" s="25" t="s">
        <v>94</v>
      </c>
      <c r="B17" s="28" t="s">
        <v>95</v>
      </c>
      <c r="C17" s="29">
        <v>210</v>
      </c>
      <c r="D17" s="26">
        <f t="shared" si="0"/>
        <v>24563662.02</v>
      </c>
      <c r="E17" s="26">
        <f t="shared" si="1"/>
        <v>24563662.02</v>
      </c>
      <c r="F17" s="26">
        <f>F18+F19+F20+F21+F22</f>
        <v>24563662.02</v>
      </c>
      <c r="G17" s="26">
        <f>G18+G20+G22</f>
        <v>0</v>
      </c>
      <c r="H17" s="26">
        <f>H18+H20+H22</f>
        <v>0</v>
      </c>
      <c r="I17" s="26">
        <f>I18+I20+I22</f>
        <v>0</v>
      </c>
      <c r="J17" s="26">
        <f>J18+J20+J22</f>
        <v>0</v>
      </c>
      <c r="K17" s="26">
        <f t="shared" si="2"/>
        <v>0</v>
      </c>
      <c r="L17" s="26">
        <f>L18+L20+L22</f>
        <v>0</v>
      </c>
      <c r="M17" s="26">
        <f>M18+M20+M22</f>
        <v>0</v>
      </c>
      <c r="N17" s="26">
        <f>N18+N20+N22</f>
        <v>0</v>
      </c>
      <c r="O17" s="26">
        <f>O18+O20+O22</f>
        <v>0</v>
      </c>
    </row>
    <row r="18" spans="1:15" ht="12.75">
      <c r="A18" s="25" t="s">
        <v>96</v>
      </c>
      <c r="B18" s="28" t="s">
        <v>97</v>
      </c>
      <c r="C18" s="30">
        <v>211500</v>
      </c>
      <c r="D18" s="26">
        <f t="shared" si="0"/>
        <v>18833752.8</v>
      </c>
      <c r="E18" s="26">
        <f t="shared" si="1"/>
        <v>18833752.8</v>
      </c>
      <c r="F18" s="26">
        <v>18833752.8</v>
      </c>
      <c r="G18" s="23"/>
      <c r="H18" s="23"/>
      <c r="I18" s="25"/>
      <c r="J18" s="24"/>
      <c r="K18" s="26">
        <f t="shared" si="2"/>
        <v>0</v>
      </c>
      <c r="L18" s="126"/>
      <c r="M18" s="25"/>
      <c r="N18" s="25"/>
      <c r="O18" s="26"/>
    </row>
    <row r="19" spans="1:15" ht="25.5">
      <c r="A19" s="25" t="s">
        <v>98</v>
      </c>
      <c r="B19" s="28" t="s">
        <v>207</v>
      </c>
      <c r="C19" s="30">
        <v>212104</v>
      </c>
      <c r="D19" s="26">
        <f t="shared" si="0"/>
        <v>47500</v>
      </c>
      <c r="E19" s="26">
        <f t="shared" si="1"/>
        <v>47500</v>
      </c>
      <c r="F19" s="26">
        <v>47500</v>
      </c>
      <c r="G19" s="23"/>
      <c r="H19" s="23"/>
      <c r="I19" s="25"/>
      <c r="J19" s="24"/>
      <c r="K19" s="26"/>
      <c r="L19" s="25"/>
      <c r="M19" s="25"/>
      <c r="N19" s="25"/>
      <c r="O19" s="124"/>
    </row>
    <row r="20" spans="1:15" ht="12.75">
      <c r="A20" s="25" t="s">
        <v>100</v>
      </c>
      <c r="B20" s="28" t="s">
        <v>99</v>
      </c>
      <c r="C20" s="30">
        <v>212500</v>
      </c>
      <c r="D20" s="26">
        <f>E20+K20</f>
        <v>0</v>
      </c>
      <c r="E20" s="26">
        <f>F20+G20+H20+I20+J20</f>
        <v>0</v>
      </c>
      <c r="F20" s="25"/>
      <c r="G20" s="23"/>
      <c r="H20" s="23"/>
      <c r="I20" s="25"/>
      <c r="J20" s="24"/>
      <c r="K20" s="26">
        <f>L20+N20+M20+O20</f>
        <v>0</v>
      </c>
      <c r="L20" s="25"/>
      <c r="M20" s="25"/>
      <c r="N20" s="25"/>
      <c r="O20" s="124"/>
    </row>
    <row r="21" spans="1:15" ht="12.75">
      <c r="A21" s="25" t="s">
        <v>206</v>
      </c>
      <c r="B21" s="31" t="s">
        <v>114</v>
      </c>
      <c r="C21" s="30">
        <v>212700</v>
      </c>
      <c r="D21" s="26">
        <f>E21+K21</f>
        <v>50</v>
      </c>
      <c r="E21" s="26">
        <f>F21+G21+H21+I21+J21</f>
        <v>50</v>
      </c>
      <c r="F21" s="126">
        <v>50</v>
      </c>
      <c r="G21" s="51"/>
      <c r="H21" s="51"/>
      <c r="I21" s="51"/>
      <c r="J21" s="51"/>
      <c r="K21" s="51"/>
      <c r="L21" s="51"/>
      <c r="M21" s="51"/>
      <c r="N21" s="51"/>
      <c r="O21" s="53"/>
    </row>
    <row r="22" spans="1:15" ht="25.5">
      <c r="A22" s="25" t="s">
        <v>208</v>
      </c>
      <c r="B22" s="28" t="s">
        <v>101</v>
      </c>
      <c r="C22" s="30">
        <v>213500</v>
      </c>
      <c r="D22" s="26">
        <f t="shared" si="0"/>
        <v>5682359.22</v>
      </c>
      <c r="E22" s="26">
        <f t="shared" si="1"/>
        <v>5682359.22</v>
      </c>
      <c r="F22" s="26">
        <v>5682359.22</v>
      </c>
      <c r="G22" s="23"/>
      <c r="H22" s="23"/>
      <c r="I22" s="25"/>
      <c r="J22" s="24"/>
      <c r="K22" s="26">
        <f t="shared" si="2"/>
        <v>0</v>
      </c>
      <c r="L22" s="126"/>
      <c r="M22" s="25"/>
      <c r="N22" s="25"/>
      <c r="O22" s="26"/>
    </row>
    <row r="23" spans="1:15" ht="12.75">
      <c r="A23" s="25" t="s">
        <v>102</v>
      </c>
      <c r="B23" s="31" t="s">
        <v>103</v>
      </c>
      <c r="C23" s="29">
        <v>220</v>
      </c>
      <c r="D23" s="26">
        <f t="shared" si="0"/>
        <v>6071961.68</v>
      </c>
      <c r="E23" s="26">
        <f t="shared" si="1"/>
        <v>6056961.68</v>
      </c>
      <c r="F23" s="26">
        <f>F24+F25+F26+F32+F33+F37</f>
        <v>5320205.66</v>
      </c>
      <c r="G23" s="26">
        <f>G24+G25+G26+G32+G33+G37</f>
        <v>150158.92</v>
      </c>
      <c r="H23" s="26">
        <f>H24+H25+H26+H32+H33+H37</f>
        <v>523397.10000000003</v>
      </c>
      <c r="I23" s="26">
        <f>I24+I25+I26+I32+I33+I37</f>
        <v>0</v>
      </c>
      <c r="J23" s="26">
        <f>J24+J25+J26+J32+J33+J37</f>
        <v>63200</v>
      </c>
      <c r="K23" s="26">
        <f t="shared" si="2"/>
        <v>15000</v>
      </c>
      <c r="L23" s="26">
        <f>L24+L25+L26+L32+L33+L37</f>
        <v>0</v>
      </c>
      <c r="M23" s="26">
        <f>M24+M25+M26+M32+M33+M37</f>
        <v>0</v>
      </c>
      <c r="N23" s="26">
        <f>N24+N25+N26+N32+N33+N37</f>
        <v>0</v>
      </c>
      <c r="O23" s="26">
        <f>O24+O25+O26+O32+O33+O37</f>
        <v>15000</v>
      </c>
    </row>
    <row r="24" spans="1:15" ht="12.75">
      <c r="A24" s="25" t="s">
        <v>104</v>
      </c>
      <c r="B24" s="31" t="s">
        <v>105</v>
      </c>
      <c r="C24" s="30">
        <v>221500</v>
      </c>
      <c r="D24" s="26">
        <f t="shared" si="0"/>
        <v>105253.92</v>
      </c>
      <c r="E24" s="26">
        <f t="shared" si="1"/>
        <v>105253.92</v>
      </c>
      <c r="F24" s="26">
        <v>105253.92</v>
      </c>
      <c r="G24" s="23"/>
      <c r="H24" s="23"/>
      <c r="I24" s="25"/>
      <c r="J24" s="127"/>
      <c r="K24" s="26">
        <f t="shared" si="2"/>
        <v>0</v>
      </c>
      <c r="L24" s="25"/>
      <c r="M24" s="25"/>
      <c r="N24" s="25"/>
      <c r="O24" s="26"/>
    </row>
    <row r="25" spans="1:15" ht="12.75">
      <c r="A25" s="25" t="s">
        <v>106</v>
      </c>
      <c r="B25" s="31" t="s">
        <v>107</v>
      </c>
      <c r="C25" s="30">
        <v>222500</v>
      </c>
      <c r="D25" s="26">
        <f t="shared" si="0"/>
        <v>0</v>
      </c>
      <c r="E25" s="26">
        <f t="shared" si="1"/>
        <v>0</v>
      </c>
      <c r="F25" s="25"/>
      <c r="G25" s="23"/>
      <c r="H25" s="23"/>
      <c r="I25" s="25"/>
      <c r="J25" s="24"/>
      <c r="K25" s="26">
        <f t="shared" si="2"/>
        <v>0</v>
      </c>
      <c r="L25" s="25"/>
      <c r="M25" s="25"/>
      <c r="N25" s="25"/>
      <c r="O25" s="25"/>
    </row>
    <row r="26" spans="1:15" ht="12.75">
      <c r="A26" s="25" t="s">
        <v>108</v>
      </c>
      <c r="B26" s="31" t="s">
        <v>109</v>
      </c>
      <c r="C26" s="30">
        <v>223000</v>
      </c>
      <c r="D26" s="26">
        <f t="shared" si="0"/>
        <v>4600488.53</v>
      </c>
      <c r="E26" s="26">
        <f t="shared" si="1"/>
        <v>4600488.53</v>
      </c>
      <c r="F26" s="26">
        <f>F27+F28+F29+F30+F31</f>
        <v>4600488.53</v>
      </c>
      <c r="G26" s="26">
        <f aca="true" t="shared" si="3" ref="G26:O26">G27+G28+G29+G30+G31</f>
        <v>0</v>
      </c>
      <c r="H26" s="26">
        <f t="shared" si="3"/>
        <v>0</v>
      </c>
      <c r="I26" s="26">
        <f t="shared" si="3"/>
        <v>0</v>
      </c>
      <c r="J26" s="26">
        <f t="shared" si="3"/>
        <v>0</v>
      </c>
      <c r="K26" s="26">
        <f t="shared" si="2"/>
        <v>0</v>
      </c>
      <c r="L26" s="26">
        <f t="shared" si="3"/>
        <v>0</v>
      </c>
      <c r="M26" s="26">
        <f t="shared" si="3"/>
        <v>0</v>
      </c>
      <c r="N26" s="26">
        <f t="shared" si="3"/>
        <v>0</v>
      </c>
      <c r="O26" s="26">
        <f t="shared" si="3"/>
        <v>0</v>
      </c>
    </row>
    <row r="27" spans="1:15" ht="12.75">
      <c r="A27" s="25"/>
      <c r="B27" s="31" t="s">
        <v>110</v>
      </c>
      <c r="C27" s="30">
        <v>223101</v>
      </c>
      <c r="D27" s="26">
        <f t="shared" si="0"/>
        <v>1009257.89</v>
      </c>
      <c r="E27" s="26">
        <f t="shared" si="1"/>
        <v>1009257.89</v>
      </c>
      <c r="F27" s="26">
        <v>1009257.89</v>
      </c>
      <c r="G27" s="23"/>
      <c r="H27" s="23"/>
      <c r="I27" s="25"/>
      <c r="J27" s="24"/>
      <c r="K27" s="26">
        <f t="shared" si="2"/>
        <v>0</v>
      </c>
      <c r="L27" s="126"/>
      <c r="M27" s="25"/>
      <c r="N27" s="25"/>
      <c r="O27" s="25"/>
    </row>
    <row r="28" spans="1:15" ht="12.75">
      <c r="A28" s="25"/>
      <c r="B28" s="31" t="s">
        <v>111</v>
      </c>
      <c r="C28" s="30">
        <v>223102</v>
      </c>
      <c r="D28" s="26">
        <f t="shared" si="0"/>
        <v>3274395.4</v>
      </c>
      <c r="E28" s="26">
        <f t="shared" si="1"/>
        <v>3274395.4</v>
      </c>
      <c r="F28" s="26">
        <v>3274395.4</v>
      </c>
      <c r="G28" s="23"/>
      <c r="H28" s="23"/>
      <c r="I28" s="25"/>
      <c r="J28" s="24"/>
      <c r="K28" s="26">
        <f t="shared" si="2"/>
        <v>0</v>
      </c>
      <c r="L28" s="126"/>
      <c r="M28" s="25"/>
      <c r="N28" s="25"/>
      <c r="O28" s="25"/>
    </row>
    <row r="29" spans="1:15" ht="12.75">
      <c r="A29" s="25"/>
      <c r="B29" s="31" t="s">
        <v>112</v>
      </c>
      <c r="C29" s="30">
        <v>223108</v>
      </c>
      <c r="D29" s="26">
        <f t="shared" si="0"/>
        <v>0</v>
      </c>
      <c r="E29" s="26">
        <f t="shared" si="1"/>
        <v>0</v>
      </c>
      <c r="F29" s="25"/>
      <c r="G29" s="23"/>
      <c r="H29" s="23"/>
      <c r="I29" s="25"/>
      <c r="J29" s="24"/>
      <c r="K29" s="26">
        <f t="shared" si="2"/>
        <v>0</v>
      </c>
      <c r="L29" s="126"/>
      <c r="M29" s="25"/>
      <c r="N29" s="25"/>
      <c r="O29" s="25"/>
    </row>
    <row r="30" spans="1:15" ht="12.75">
      <c r="A30" s="25"/>
      <c r="B30" s="31" t="s">
        <v>113</v>
      </c>
      <c r="C30" s="30">
        <v>223110</v>
      </c>
      <c r="D30" s="26">
        <f t="shared" si="0"/>
        <v>316835.24</v>
      </c>
      <c r="E30" s="26">
        <f t="shared" si="1"/>
        <v>316835.24</v>
      </c>
      <c r="F30" s="26">
        <v>316835.24</v>
      </c>
      <c r="G30" s="23"/>
      <c r="H30" s="23"/>
      <c r="I30" s="25"/>
      <c r="J30" s="24"/>
      <c r="K30" s="26">
        <f t="shared" si="2"/>
        <v>0</v>
      </c>
      <c r="L30" s="126"/>
      <c r="M30" s="25"/>
      <c r="N30" s="25"/>
      <c r="O30" s="25"/>
    </row>
    <row r="31" spans="1:15" ht="12.75">
      <c r="A31" s="25"/>
      <c r="B31" s="31" t="s">
        <v>114</v>
      </c>
      <c r="C31" s="30">
        <v>223700</v>
      </c>
      <c r="D31" s="26">
        <f t="shared" si="0"/>
        <v>0</v>
      </c>
      <c r="E31" s="26">
        <f t="shared" si="1"/>
        <v>0</v>
      </c>
      <c r="F31" s="25"/>
      <c r="G31" s="23"/>
      <c r="H31" s="23"/>
      <c r="I31" s="25"/>
      <c r="J31" s="24"/>
      <c r="K31" s="26">
        <f t="shared" si="2"/>
        <v>0</v>
      </c>
      <c r="L31" s="25"/>
      <c r="M31" s="25"/>
      <c r="N31" s="25"/>
      <c r="O31" s="25"/>
    </row>
    <row r="32" spans="1:15" ht="25.5">
      <c r="A32" s="25" t="s">
        <v>115</v>
      </c>
      <c r="B32" s="28" t="s">
        <v>116</v>
      </c>
      <c r="C32" s="30">
        <v>224700</v>
      </c>
      <c r="D32" s="26">
        <f t="shared" si="0"/>
        <v>0</v>
      </c>
      <c r="E32" s="26">
        <f t="shared" si="1"/>
        <v>0</v>
      </c>
      <c r="F32" s="25"/>
      <c r="G32" s="23"/>
      <c r="H32" s="23"/>
      <c r="I32" s="25"/>
      <c r="J32" s="24"/>
      <c r="K32" s="26">
        <f t="shared" si="2"/>
        <v>0</v>
      </c>
      <c r="L32" s="25"/>
      <c r="M32" s="25"/>
      <c r="N32" s="25"/>
      <c r="O32" s="25"/>
    </row>
    <row r="33" spans="1:15" ht="25.5">
      <c r="A33" s="25" t="s">
        <v>117</v>
      </c>
      <c r="B33" s="28" t="s">
        <v>118</v>
      </c>
      <c r="C33" s="30">
        <v>225000</v>
      </c>
      <c r="D33" s="26">
        <f t="shared" si="0"/>
        <v>1074673.1800000002</v>
      </c>
      <c r="E33" s="26">
        <f t="shared" si="1"/>
        <v>1074673.1800000002</v>
      </c>
      <c r="F33" s="26">
        <f>F34+F35+F36</f>
        <v>450349.37</v>
      </c>
      <c r="G33" s="26">
        <f aca="true" t="shared" si="4" ref="G33:O33">G34+G35+G36</f>
        <v>150158.92</v>
      </c>
      <c r="H33" s="26">
        <f t="shared" si="4"/>
        <v>474164.89</v>
      </c>
      <c r="I33" s="26">
        <f t="shared" si="4"/>
        <v>0</v>
      </c>
      <c r="J33" s="26">
        <f t="shared" si="4"/>
        <v>0</v>
      </c>
      <c r="K33" s="26">
        <f t="shared" si="2"/>
        <v>0</v>
      </c>
      <c r="L33" s="26">
        <f t="shared" si="4"/>
        <v>0</v>
      </c>
      <c r="M33" s="26">
        <f t="shared" si="4"/>
        <v>0</v>
      </c>
      <c r="N33" s="26">
        <f t="shared" si="4"/>
        <v>0</v>
      </c>
      <c r="O33" s="26">
        <f t="shared" si="4"/>
        <v>0</v>
      </c>
    </row>
    <row r="34" spans="1:15" ht="12.75">
      <c r="A34" s="25" t="s">
        <v>119</v>
      </c>
      <c r="B34" s="31" t="s">
        <v>120</v>
      </c>
      <c r="C34" s="30">
        <v>225218</v>
      </c>
      <c r="D34" s="26">
        <f t="shared" si="0"/>
        <v>912323.81</v>
      </c>
      <c r="E34" s="26">
        <f t="shared" si="1"/>
        <v>912323.81</v>
      </c>
      <c r="F34" s="26">
        <v>288000</v>
      </c>
      <c r="G34" s="23">
        <v>150158.92</v>
      </c>
      <c r="H34" s="23">
        <v>474164.89</v>
      </c>
      <c r="I34" s="25"/>
      <c r="J34" s="24"/>
      <c r="K34" s="26">
        <f t="shared" si="2"/>
        <v>0</v>
      </c>
      <c r="L34" s="25"/>
      <c r="M34" s="25"/>
      <c r="N34" s="25"/>
      <c r="O34" s="25"/>
    </row>
    <row r="35" spans="1:15" ht="12.75">
      <c r="A35" s="25" t="s">
        <v>121</v>
      </c>
      <c r="B35" s="31" t="s">
        <v>122</v>
      </c>
      <c r="C35" s="30">
        <v>225319</v>
      </c>
      <c r="D35" s="26">
        <f t="shared" si="0"/>
        <v>0</v>
      </c>
      <c r="E35" s="26">
        <f t="shared" si="1"/>
        <v>0</v>
      </c>
      <c r="F35" s="25"/>
      <c r="G35" s="23"/>
      <c r="H35" s="23"/>
      <c r="I35" s="25"/>
      <c r="J35" s="24"/>
      <c r="K35" s="26">
        <f t="shared" si="2"/>
        <v>0</v>
      </c>
      <c r="L35" s="25"/>
      <c r="M35" s="25"/>
      <c r="N35" s="25"/>
      <c r="O35" s="25"/>
    </row>
    <row r="36" spans="1:15" ht="12.75">
      <c r="A36" s="25" t="s">
        <v>123</v>
      </c>
      <c r="B36" s="31" t="s">
        <v>124</v>
      </c>
      <c r="C36" s="30">
        <v>225700</v>
      </c>
      <c r="D36" s="26">
        <f t="shared" si="0"/>
        <v>162349.37</v>
      </c>
      <c r="E36" s="26">
        <f t="shared" si="1"/>
        <v>162349.37</v>
      </c>
      <c r="F36" s="26">
        <v>162349.37</v>
      </c>
      <c r="G36" s="23"/>
      <c r="H36" s="23"/>
      <c r="I36" s="25"/>
      <c r="J36" s="127"/>
      <c r="K36" s="26">
        <f t="shared" si="2"/>
        <v>0</v>
      </c>
      <c r="L36" s="25"/>
      <c r="M36" s="25"/>
      <c r="N36" s="25"/>
      <c r="O36" s="26"/>
    </row>
    <row r="37" spans="1:15" ht="12.75">
      <c r="A37" s="25" t="s">
        <v>125</v>
      </c>
      <c r="B37" s="28" t="s">
        <v>126</v>
      </c>
      <c r="C37" s="29">
        <v>226</v>
      </c>
      <c r="D37" s="26">
        <f t="shared" si="0"/>
        <v>291546.05</v>
      </c>
      <c r="E37" s="26">
        <f t="shared" si="1"/>
        <v>276546.05</v>
      </c>
      <c r="F37" s="26">
        <f>F38+F39+F40</f>
        <v>164113.84</v>
      </c>
      <c r="G37" s="26">
        <f aca="true" t="shared" si="5" ref="G37:O37">G38+G39+G40</f>
        <v>0</v>
      </c>
      <c r="H37" s="26">
        <f t="shared" si="5"/>
        <v>49232.21</v>
      </c>
      <c r="I37" s="26">
        <f t="shared" si="5"/>
        <v>0</v>
      </c>
      <c r="J37" s="26">
        <f t="shared" si="5"/>
        <v>63200</v>
      </c>
      <c r="K37" s="26">
        <f t="shared" si="2"/>
        <v>15000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15000</v>
      </c>
    </row>
    <row r="38" spans="1:15" ht="12.75">
      <c r="A38" s="25" t="s">
        <v>127</v>
      </c>
      <c r="B38" s="31" t="s">
        <v>128</v>
      </c>
      <c r="C38" s="30">
        <v>226123</v>
      </c>
      <c r="D38" s="26">
        <f t="shared" si="0"/>
        <v>29820</v>
      </c>
      <c r="E38" s="26">
        <f t="shared" si="1"/>
        <v>29820</v>
      </c>
      <c r="F38" s="26">
        <v>29820</v>
      </c>
      <c r="G38" s="23"/>
      <c r="H38" s="23"/>
      <c r="I38" s="25"/>
      <c r="J38" s="24"/>
      <c r="K38" s="26">
        <f t="shared" si="2"/>
        <v>0</v>
      </c>
      <c r="L38" s="25"/>
      <c r="M38" s="25"/>
      <c r="N38" s="25"/>
      <c r="O38" s="26"/>
    </row>
    <row r="39" spans="1:15" ht="12.75">
      <c r="A39" s="25" t="s">
        <v>129</v>
      </c>
      <c r="B39" s="31" t="s">
        <v>130</v>
      </c>
      <c r="C39" s="30">
        <v>226144</v>
      </c>
      <c r="D39" s="26">
        <f t="shared" si="0"/>
        <v>0</v>
      </c>
      <c r="E39" s="26">
        <f t="shared" si="1"/>
        <v>0</v>
      </c>
      <c r="F39" s="26">
        <v>0</v>
      </c>
      <c r="G39" s="23"/>
      <c r="H39" s="23"/>
      <c r="I39" s="25"/>
      <c r="J39" s="24"/>
      <c r="K39" s="26">
        <f t="shared" si="2"/>
        <v>0</v>
      </c>
      <c r="L39" s="25"/>
      <c r="M39" s="25"/>
      <c r="N39" s="25"/>
      <c r="O39" s="25"/>
    </row>
    <row r="40" spans="1:15" ht="12.75">
      <c r="A40" s="25" t="s">
        <v>131</v>
      </c>
      <c r="B40" s="31" t="s">
        <v>132</v>
      </c>
      <c r="C40" s="30">
        <v>226700</v>
      </c>
      <c r="D40" s="26">
        <f t="shared" si="0"/>
        <v>261726.05</v>
      </c>
      <c r="E40" s="26">
        <f t="shared" si="1"/>
        <v>246726.05</v>
      </c>
      <c r="F40" s="26">
        <v>134293.84</v>
      </c>
      <c r="G40" s="23"/>
      <c r="H40" s="23">
        <v>49232.21</v>
      </c>
      <c r="I40" s="25"/>
      <c r="J40" s="24">
        <v>63200</v>
      </c>
      <c r="K40" s="26">
        <f t="shared" si="2"/>
        <v>15000</v>
      </c>
      <c r="L40" s="25"/>
      <c r="M40" s="25"/>
      <c r="N40" s="25"/>
      <c r="O40" s="26">
        <v>15000</v>
      </c>
    </row>
    <row r="41" spans="1:15" ht="25.5">
      <c r="A41" s="25" t="s">
        <v>133</v>
      </c>
      <c r="B41" s="28" t="s">
        <v>134</v>
      </c>
      <c r="C41" s="29">
        <v>240</v>
      </c>
      <c r="D41" s="26">
        <f t="shared" si="0"/>
        <v>0</v>
      </c>
      <c r="E41" s="26">
        <f t="shared" si="1"/>
        <v>0</v>
      </c>
      <c r="F41" s="26">
        <f aca="true" t="shared" si="6" ref="F41:O41">F42</f>
        <v>0</v>
      </c>
      <c r="G41" s="26">
        <f t="shared" si="6"/>
        <v>0</v>
      </c>
      <c r="H41" s="26">
        <f t="shared" si="6"/>
        <v>0</v>
      </c>
      <c r="I41" s="26">
        <f t="shared" si="6"/>
        <v>0</v>
      </c>
      <c r="J41" s="26">
        <f t="shared" si="6"/>
        <v>0</v>
      </c>
      <c r="K41" s="26">
        <f t="shared" si="2"/>
        <v>0</v>
      </c>
      <c r="L41" s="26">
        <f t="shared" si="6"/>
        <v>0</v>
      </c>
      <c r="M41" s="26">
        <f t="shared" si="6"/>
        <v>0</v>
      </c>
      <c r="N41" s="26">
        <f t="shared" si="6"/>
        <v>0</v>
      </c>
      <c r="O41" s="26">
        <f t="shared" si="6"/>
        <v>0</v>
      </c>
    </row>
    <row r="42" spans="1:15" ht="38.25">
      <c r="A42" s="25" t="s">
        <v>135</v>
      </c>
      <c r="B42" s="28" t="s">
        <v>136</v>
      </c>
      <c r="C42" s="29">
        <v>241</v>
      </c>
      <c r="D42" s="26">
        <f t="shared" si="0"/>
        <v>0</v>
      </c>
      <c r="E42" s="26">
        <f t="shared" si="1"/>
        <v>0</v>
      </c>
      <c r="F42" s="25"/>
      <c r="G42" s="23"/>
      <c r="H42" s="23"/>
      <c r="I42" s="25"/>
      <c r="J42" s="24"/>
      <c r="K42" s="26">
        <f t="shared" si="2"/>
        <v>0</v>
      </c>
      <c r="L42" s="25"/>
      <c r="M42" s="25"/>
      <c r="N42" s="25"/>
      <c r="O42" s="25"/>
    </row>
    <row r="43" spans="1:15" ht="25.5">
      <c r="A43" s="25" t="s">
        <v>137</v>
      </c>
      <c r="B43" s="28" t="s">
        <v>138</v>
      </c>
      <c r="C43" s="29">
        <v>260</v>
      </c>
      <c r="D43" s="26">
        <f t="shared" si="0"/>
        <v>0</v>
      </c>
      <c r="E43" s="26">
        <f t="shared" si="1"/>
        <v>0</v>
      </c>
      <c r="F43" s="26">
        <f aca="true" t="shared" si="7" ref="F43:O43">F44</f>
        <v>0</v>
      </c>
      <c r="G43" s="26">
        <f t="shared" si="7"/>
        <v>0</v>
      </c>
      <c r="H43" s="26">
        <f t="shared" si="7"/>
        <v>0</v>
      </c>
      <c r="I43" s="26">
        <f t="shared" si="7"/>
        <v>0</v>
      </c>
      <c r="J43" s="26">
        <f t="shared" si="7"/>
        <v>0</v>
      </c>
      <c r="K43" s="26">
        <f t="shared" si="2"/>
        <v>0</v>
      </c>
      <c r="L43" s="26">
        <f t="shared" si="7"/>
        <v>0</v>
      </c>
      <c r="M43" s="26">
        <f t="shared" si="7"/>
        <v>0</v>
      </c>
      <c r="N43" s="26">
        <f t="shared" si="7"/>
        <v>0</v>
      </c>
      <c r="O43" s="26">
        <f t="shared" si="7"/>
        <v>0</v>
      </c>
    </row>
    <row r="44" spans="1:15" ht="25.5">
      <c r="A44" s="25" t="s">
        <v>139</v>
      </c>
      <c r="B44" s="28" t="s">
        <v>140</v>
      </c>
      <c r="C44" s="29">
        <v>262</v>
      </c>
      <c r="D44" s="26">
        <f t="shared" si="0"/>
        <v>0</v>
      </c>
      <c r="E44" s="26">
        <f t="shared" si="1"/>
        <v>0</v>
      </c>
      <c r="F44" s="25"/>
      <c r="G44" s="23"/>
      <c r="H44" s="23"/>
      <c r="I44" s="25"/>
      <c r="J44" s="24"/>
      <c r="K44" s="26">
        <f t="shared" si="2"/>
        <v>0</v>
      </c>
      <c r="L44" s="25"/>
      <c r="M44" s="25"/>
      <c r="N44" s="25"/>
      <c r="O44" s="25"/>
    </row>
    <row r="45" spans="1:15" ht="12.75">
      <c r="A45" s="25" t="s">
        <v>141</v>
      </c>
      <c r="B45" s="28" t="s">
        <v>142</v>
      </c>
      <c r="C45" s="29">
        <v>290</v>
      </c>
      <c r="D45" s="26">
        <f t="shared" si="0"/>
        <v>2445510.29</v>
      </c>
      <c r="E45" s="26">
        <f t="shared" si="1"/>
        <v>2445510.29</v>
      </c>
      <c r="F45" s="26">
        <f>F46</f>
        <v>2445510.29</v>
      </c>
      <c r="G45" s="23"/>
      <c r="H45" s="23"/>
      <c r="I45" s="25"/>
      <c r="J45" s="24"/>
      <c r="K45" s="26">
        <f t="shared" si="2"/>
        <v>0</v>
      </c>
      <c r="L45" s="25"/>
      <c r="M45" s="25"/>
      <c r="N45" s="25"/>
      <c r="O45" s="25"/>
    </row>
    <row r="46" spans="1:15" ht="25.5">
      <c r="A46" s="25" t="s">
        <v>268</v>
      </c>
      <c r="B46" s="28" t="s">
        <v>140</v>
      </c>
      <c r="C46" s="30">
        <v>290700</v>
      </c>
      <c r="D46" s="26">
        <f aca="true" t="shared" si="8" ref="D46:D52">E46+K47</f>
        <v>2445510.29</v>
      </c>
      <c r="E46" s="26">
        <f t="shared" si="1"/>
        <v>2445510.29</v>
      </c>
      <c r="F46" s="26">
        <v>2445510.29</v>
      </c>
      <c r="G46" s="23"/>
      <c r="H46" s="23"/>
      <c r="I46" s="25"/>
      <c r="J46" s="24"/>
      <c r="K46" s="26">
        <f>L46+N46+M46+O46</f>
        <v>43741.81</v>
      </c>
      <c r="L46" s="25"/>
      <c r="M46" s="25"/>
      <c r="N46" s="25"/>
      <c r="O46" s="26">
        <v>43741.81</v>
      </c>
    </row>
    <row r="47" spans="1:15" ht="25.5">
      <c r="A47" s="25" t="s">
        <v>143</v>
      </c>
      <c r="B47" s="28" t="s">
        <v>144</v>
      </c>
      <c r="C47" s="29">
        <v>300</v>
      </c>
      <c r="D47" s="26">
        <f t="shared" si="8"/>
        <v>4220943.05</v>
      </c>
      <c r="E47" s="26">
        <f t="shared" si="1"/>
        <v>4220943.05</v>
      </c>
      <c r="F47" s="26">
        <f aca="true" t="shared" si="9" ref="F47:O47">F48+F51+F52+F53</f>
        <v>109688.4</v>
      </c>
      <c r="G47" s="26">
        <f t="shared" si="9"/>
        <v>81890</v>
      </c>
      <c r="H47" s="26">
        <f t="shared" si="9"/>
        <v>1610288.9</v>
      </c>
      <c r="I47" s="26">
        <f t="shared" si="9"/>
        <v>0</v>
      </c>
      <c r="J47" s="26">
        <f t="shared" si="9"/>
        <v>2419075.75</v>
      </c>
      <c r="K47" s="127">
        <f>L47+M47+N47+O47</f>
        <v>0</v>
      </c>
      <c r="L47" s="26">
        <f t="shared" si="9"/>
        <v>0</v>
      </c>
      <c r="M47" s="26">
        <f t="shared" si="9"/>
        <v>0</v>
      </c>
      <c r="N47" s="26">
        <f t="shared" si="9"/>
        <v>0</v>
      </c>
      <c r="O47" s="26">
        <f t="shared" si="9"/>
        <v>0</v>
      </c>
    </row>
    <row r="48" spans="1:15" ht="25.5">
      <c r="A48" s="134" t="s">
        <v>211</v>
      </c>
      <c r="B48" s="28" t="s">
        <v>145</v>
      </c>
      <c r="C48" s="29">
        <v>310</v>
      </c>
      <c r="D48" s="26">
        <f t="shared" si="8"/>
        <v>3486848.75</v>
      </c>
      <c r="E48" s="26">
        <f t="shared" si="1"/>
        <v>3486848.75</v>
      </c>
      <c r="F48" s="26">
        <f aca="true" t="shared" si="10" ref="F48:O48">F49+F50</f>
        <v>0</v>
      </c>
      <c r="G48" s="26">
        <f t="shared" si="10"/>
        <v>81890</v>
      </c>
      <c r="H48" s="26">
        <f t="shared" si="10"/>
        <v>985883</v>
      </c>
      <c r="I48" s="26">
        <f t="shared" si="10"/>
        <v>0</v>
      </c>
      <c r="J48" s="26">
        <f t="shared" si="10"/>
        <v>2419075.75</v>
      </c>
      <c r="K48" s="26">
        <f aca="true" t="shared" si="11" ref="K48:K53">L47+N47+M47+O47</f>
        <v>0</v>
      </c>
      <c r="L48" s="26">
        <f t="shared" si="10"/>
        <v>0</v>
      </c>
      <c r="M48" s="26">
        <f t="shared" si="10"/>
        <v>0</v>
      </c>
      <c r="N48" s="26">
        <f t="shared" si="10"/>
        <v>0</v>
      </c>
      <c r="O48" s="26">
        <f t="shared" si="10"/>
        <v>0</v>
      </c>
    </row>
    <row r="49" spans="1:15" ht="25.5">
      <c r="A49" s="25" t="s">
        <v>146</v>
      </c>
      <c r="B49" s="28" t="s">
        <v>147</v>
      </c>
      <c r="C49" s="30">
        <v>310312</v>
      </c>
      <c r="D49" s="26">
        <f t="shared" si="8"/>
        <v>3095773</v>
      </c>
      <c r="E49" s="26">
        <f t="shared" si="1"/>
        <v>3095773</v>
      </c>
      <c r="F49" s="25"/>
      <c r="G49" s="190">
        <v>81890</v>
      </c>
      <c r="H49" s="190">
        <v>985883</v>
      </c>
      <c r="I49" s="25"/>
      <c r="J49" s="127">
        <v>2028000</v>
      </c>
      <c r="K49" s="26">
        <f t="shared" si="11"/>
        <v>0</v>
      </c>
      <c r="L49" s="25"/>
      <c r="M49" s="25"/>
      <c r="N49" s="25"/>
      <c r="O49" s="26"/>
    </row>
    <row r="50" spans="1:15" ht="25.5">
      <c r="A50" s="25" t="s">
        <v>148</v>
      </c>
      <c r="B50" s="28" t="s">
        <v>149</v>
      </c>
      <c r="C50" s="30">
        <v>310700</v>
      </c>
      <c r="D50" s="26">
        <f t="shared" si="8"/>
        <v>391075.75</v>
      </c>
      <c r="E50" s="26">
        <f t="shared" si="1"/>
        <v>391075.75</v>
      </c>
      <c r="F50" s="25"/>
      <c r="G50" s="23"/>
      <c r="H50" s="23"/>
      <c r="I50" s="25"/>
      <c r="J50" s="127">
        <v>391075.75</v>
      </c>
      <c r="K50" s="26">
        <f t="shared" si="11"/>
        <v>0</v>
      </c>
      <c r="L50" s="25"/>
      <c r="M50" s="25"/>
      <c r="N50" s="25"/>
      <c r="O50" s="25"/>
    </row>
    <row r="51" spans="1:15" ht="25.5">
      <c r="A51" s="25" t="s">
        <v>150</v>
      </c>
      <c r="B51" s="28" t="s">
        <v>151</v>
      </c>
      <c r="C51" s="29">
        <v>320</v>
      </c>
      <c r="D51" s="26">
        <f t="shared" si="8"/>
        <v>0</v>
      </c>
      <c r="E51" s="26">
        <f t="shared" si="1"/>
        <v>0</v>
      </c>
      <c r="F51" s="25"/>
      <c r="G51" s="23"/>
      <c r="H51" s="23"/>
      <c r="I51" s="25"/>
      <c r="J51" s="24"/>
      <c r="K51" s="26">
        <f t="shared" si="11"/>
        <v>0</v>
      </c>
      <c r="L51" s="25"/>
      <c r="M51" s="25"/>
      <c r="N51" s="25"/>
      <c r="O51" s="25"/>
    </row>
    <row r="52" spans="1:15" ht="25.5">
      <c r="A52" s="25" t="s">
        <v>152</v>
      </c>
      <c r="B52" s="28" t="s">
        <v>153</v>
      </c>
      <c r="C52" s="29">
        <v>330</v>
      </c>
      <c r="D52" s="26">
        <f t="shared" si="8"/>
        <v>0</v>
      </c>
      <c r="E52" s="26">
        <f t="shared" si="1"/>
        <v>0</v>
      </c>
      <c r="F52" s="25"/>
      <c r="G52" s="23"/>
      <c r="H52" s="23"/>
      <c r="I52" s="25"/>
      <c r="J52" s="24"/>
      <c r="K52" s="26">
        <f t="shared" si="11"/>
        <v>0</v>
      </c>
      <c r="L52" s="25"/>
      <c r="M52" s="25"/>
      <c r="N52" s="25"/>
      <c r="O52" s="25"/>
    </row>
    <row r="53" spans="1:15" ht="25.5">
      <c r="A53" s="25" t="s">
        <v>154</v>
      </c>
      <c r="B53" s="28" t="s">
        <v>155</v>
      </c>
      <c r="C53" s="30">
        <v>340000</v>
      </c>
      <c r="D53" s="26">
        <f>E53+K58</f>
        <v>734094.3</v>
      </c>
      <c r="E53" s="26">
        <f t="shared" si="1"/>
        <v>734094.3</v>
      </c>
      <c r="F53" s="26">
        <f>F54+F55+F56+F57+F58</f>
        <v>109688.4</v>
      </c>
      <c r="G53" s="26">
        <f aca="true" t="shared" si="12" ref="G53:O53">G54+G56+G57+G58</f>
        <v>0</v>
      </c>
      <c r="H53" s="26">
        <f t="shared" si="12"/>
        <v>624405.9</v>
      </c>
      <c r="I53" s="26">
        <f t="shared" si="12"/>
        <v>0</v>
      </c>
      <c r="J53" s="26">
        <f t="shared" si="12"/>
        <v>0</v>
      </c>
      <c r="K53" s="26">
        <f t="shared" si="11"/>
        <v>0</v>
      </c>
      <c r="L53" s="26">
        <f t="shared" si="12"/>
        <v>0</v>
      </c>
      <c r="M53" s="26">
        <f t="shared" si="12"/>
        <v>0</v>
      </c>
      <c r="N53" s="26">
        <f t="shared" si="12"/>
        <v>0</v>
      </c>
      <c r="O53" s="26">
        <f t="shared" si="12"/>
        <v>0</v>
      </c>
    </row>
    <row r="54" spans="1:15" ht="12.75">
      <c r="A54" s="25" t="s">
        <v>156</v>
      </c>
      <c r="B54" s="31" t="s">
        <v>157</v>
      </c>
      <c r="C54" s="30">
        <v>340160</v>
      </c>
      <c r="D54" s="26">
        <f>E54+K55</f>
        <v>0</v>
      </c>
      <c r="E54" s="26">
        <f t="shared" si="1"/>
        <v>0</v>
      </c>
      <c r="F54" s="26"/>
      <c r="G54" s="26"/>
      <c r="H54" s="26"/>
      <c r="I54" s="26"/>
      <c r="J54" s="26"/>
      <c r="L54" s="26"/>
      <c r="M54" s="26"/>
      <c r="N54" s="26"/>
      <c r="O54" s="26"/>
    </row>
    <row r="55" spans="1:15" ht="12.75">
      <c r="A55" s="25" t="s">
        <v>158</v>
      </c>
      <c r="B55" s="31" t="s">
        <v>216</v>
      </c>
      <c r="C55" s="30">
        <v>340341</v>
      </c>
      <c r="D55" s="26">
        <f>E55+K56</f>
        <v>0</v>
      </c>
      <c r="E55" s="26">
        <f t="shared" si="1"/>
        <v>0</v>
      </c>
      <c r="F55" s="26"/>
      <c r="G55" s="26"/>
      <c r="H55" s="26"/>
      <c r="I55" s="26"/>
      <c r="J55" s="26"/>
      <c r="K55" s="26">
        <f>L54+N54+M54+O54</f>
        <v>0</v>
      </c>
      <c r="L55" s="26"/>
      <c r="M55" s="26"/>
      <c r="N55" s="26"/>
      <c r="O55" s="26"/>
    </row>
    <row r="56" spans="1:15" ht="12.75">
      <c r="A56" s="25" t="s">
        <v>160</v>
      </c>
      <c r="B56" s="31" t="s">
        <v>159</v>
      </c>
      <c r="C56" s="30">
        <v>340343</v>
      </c>
      <c r="D56" s="26">
        <f>E56+K59</f>
        <v>0</v>
      </c>
      <c r="E56" s="26">
        <f t="shared" si="1"/>
        <v>0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2.75">
      <c r="A57" s="25" t="s">
        <v>162</v>
      </c>
      <c r="B57" s="31" t="s">
        <v>161</v>
      </c>
      <c r="C57" s="30">
        <v>340346</v>
      </c>
      <c r="D57" s="26">
        <f>E57</f>
        <v>0</v>
      </c>
      <c r="E57" s="26">
        <f t="shared" si="1"/>
        <v>0</v>
      </c>
      <c r="F57" s="26"/>
      <c r="G57" s="26"/>
      <c r="H57" s="26"/>
      <c r="I57" s="26"/>
      <c r="J57" s="26"/>
      <c r="L57" s="26"/>
      <c r="M57" s="26"/>
      <c r="N57" s="26"/>
      <c r="O57" s="26"/>
    </row>
    <row r="58" spans="1:15" ht="12.75">
      <c r="A58" s="25" t="s">
        <v>217</v>
      </c>
      <c r="B58" s="31" t="s">
        <v>114</v>
      </c>
      <c r="C58" s="30">
        <v>340700</v>
      </c>
      <c r="D58" s="26">
        <f aca="true" t="shared" si="13" ref="D58:D64">E58+K60</f>
        <v>734094.3</v>
      </c>
      <c r="E58" s="26">
        <f t="shared" si="1"/>
        <v>734094.3</v>
      </c>
      <c r="F58" s="26">
        <v>109688.4</v>
      </c>
      <c r="G58" s="26"/>
      <c r="H58" s="26">
        <v>624405.9</v>
      </c>
      <c r="I58" s="26"/>
      <c r="J58" s="26"/>
      <c r="K58" s="26">
        <f>L53+N53+M53+O53</f>
        <v>0</v>
      </c>
      <c r="L58" s="26"/>
      <c r="M58" s="26"/>
      <c r="N58" s="26"/>
      <c r="O58" s="26"/>
    </row>
    <row r="59" spans="1:15" ht="25.5">
      <c r="A59" s="25" t="s">
        <v>224</v>
      </c>
      <c r="B59" s="28" t="s">
        <v>163</v>
      </c>
      <c r="C59" s="29">
        <v>500</v>
      </c>
      <c r="D59" s="26">
        <f t="shared" si="13"/>
        <v>0</v>
      </c>
      <c r="E59" s="26">
        <f t="shared" si="1"/>
        <v>0</v>
      </c>
      <c r="F59" s="26">
        <f aca="true" t="shared" si="14" ref="F59:O60">F60+F61</f>
        <v>0</v>
      </c>
      <c r="G59" s="26">
        <f t="shared" si="14"/>
        <v>0</v>
      </c>
      <c r="H59" s="26">
        <f t="shared" si="14"/>
        <v>0</v>
      </c>
      <c r="I59" s="26">
        <f t="shared" si="14"/>
        <v>0</v>
      </c>
      <c r="J59" s="26">
        <f t="shared" si="14"/>
        <v>0</v>
      </c>
      <c r="K59" s="26">
        <f>L56+N56+M56+O56</f>
        <v>0</v>
      </c>
      <c r="L59" s="26">
        <f t="shared" si="14"/>
        <v>0</v>
      </c>
      <c r="M59" s="26">
        <f t="shared" si="14"/>
        <v>0</v>
      </c>
      <c r="N59" s="26">
        <f t="shared" si="14"/>
        <v>0</v>
      </c>
      <c r="O59" s="26">
        <f t="shared" si="14"/>
        <v>0</v>
      </c>
    </row>
    <row r="60" spans="1:15" ht="38.25">
      <c r="A60" s="25" t="s">
        <v>164</v>
      </c>
      <c r="B60" s="28" t="s">
        <v>165</v>
      </c>
      <c r="C60" s="29">
        <v>520</v>
      </c>
      <c r="D60" s="26">
        <f t="shared" si="13"/>
        <v>0</v>
      </c>
      <c r="E60" s="26">
        <f t="shared" si="1"/>
        <v>0</v>
      </c>
      <c r="F60" s="25"/>
      <c r="G60" s="23"/>
      <c r="H60" s="23"/>
      <c r="I60" s="25"/>
      <c r="J60" s="24"/>
      <c r="K60" s="26">
        <f t="shared" si="14"/>
        <v>0</v>
      </c>
      <c r="L60" s="25"/>
      <c r="M60" s="25"/>
      <c r="N60" s="25"/>
      <c r="O60" s="25"/>
    </row>
    <row r="61" spans="1:15" ht="25.5">
      <c r="A61" s="25" t="s">
        <v>166</v>
      </c>
      <c r="B61" s="28" t="s">
        <v>167</v>
      </c>
      <c r="C61" s="29">
        <v>530</v>
      </c>
      <c r="D61" s="26">
        <f t="shared" si="13"/>
        <v>0</v>
      </c>
      <c r="E61" s="26">
        <f t="shared" si="1"/>
        <v>0</v>
      </c>
      <c r="F61" s="25"/>
      <c r="G61" s="23"/>
      <c r="H61" s="23"/>
      <c r="I61" s="25"/>
      <c r="J61" s="24"/>
      <c r="K61" s="26">
        <f>L59+N59+M59+O59</f>
        <v>0</v>
      </c>
      <c r="L61" s="25"/>
      <c r="M61" s="25"/>
      <c r="N61" s="25"/>
      <c r="O61" s="25"/>
    </row>
    <row r="62" spans="1:15" ht="25.5">
      <c r="A62" s="32" t="s">
        <v>168</v>
      </c>
      <c r="B62" s="22" t="s">
        <v>169</v>
      </c>
      <c r="C62" s="29" t="s">
        <v>170</v>
      </c>
      <c r="D62" s="26">
        <f t="shared" si="13"/>
        <v>0</v>
      </c>
      <c r="E62" s="26">
        <f t="shared" si="1"/>
        <v>0</v>
      </c>
      <c r="F62" s="25"/>
      <c r="G62" s="23"/>
      <c r="H62" s="23"/>
      <c r="I62" s="25"/>
      <c r="J62" s="24"/>
      <c r="K62" s="26">
        <f>L60+N60+M60+O60</f>
        <v>0</v>
      </c>
      <c r="L62" s="25"/>
      <c r="M62" s="25"/>
      <c r="N62" s="25"/>
      <c r="O62" s="25"/>
    </row>
    <row r="63" spans="1:15" ht="12.75">
      <c r="A63" s="32" t="s">
        <v>171</v>
      </c>
      <c r="B63" s="27" t="s">
        <v>172</v>
      </c>
      <c r="C63" s="29"/>
      <c r="D63" s="26">
        <f t="shared" si="13"/>
        <v>0</v>
      </c>
      <c r="E63" s="26">
        <f t="shared" si="1"/>
        <v>0</v>
      </c>
      <c r="F63" s="25"/>
      <c r="G63" s="23"/>
      <c r="H63" s="23"/>
      <c r="I63" s="25"/>
      <c r="J63" s="24"/>
      <c r="K63" s="26">
        <f>L61+N61+M61+O61</f>
        <v>0</v>
      </c>
      <c r="L63" s="25"/>
      <c r="M63" s="25"/>
      <c r="N63" s="25"/>
      <c r="O63" s="25"/>
    </row>
    <row r="64" spans="1:15" ht="25.5">
      <c r="A64" s="25" t="s">
        <v>173</v>
      </c>
      <c r="B64" s="28" t="s">
        <v>174</v>
      </c>
      <c r="C64" s="29" t="s">
        <v>170</v>
      </c>
      <c r="D64" s="26">
        <f t="shared" si="13"/>
        <v>0</v>
      </c>
      <c r="E64" s="26">
        <f t="shared" si="1"/>
        <v>0</v>
      </c>
      <c r="F64" s="25"/>
      <c r="G64" s="23"/>
      <c r="H64" s="23"/>
      <c r="I64" s="25"/>
      <c r="J64" s="24"/>
      <c r="K64" s="128">
        <f>L62+N62+M62+O62</f>
        <v>0</v>
      </c>
      <c r="L64" s="25"/>
      <c r="M64" s="25"/>
      <c r="N64" s="25"/>
      <c r="O64" s="25"/>
    </row>
    <row r="65" spans="1:15" ht="12.75">
      <c r="A65" s="14"/>
      <c r="B65" s="14"/>
      <c r="C65" s="33"/>
      <c r="D65" s="14"/>
      <c r="E65" s="14"/>
      <c r="F65" s="14"/>
      <c r="G65" s="14"/>
      <c r="H65" s="14"/>
      <c r="I65" s="14"/>
      <c r="J65" s="14"/>
      <c r="K65" s="129"/>
      <c r="L65" s="14"/>
      <c r="M65" s="14"/>
      <c r="N65" s="14"/>
      <c r="O65" s="14"/>
    </row>
    <row r="66" spans="1:11" ht="12.75">
      <c r="A66" s="144" t="s">
        <v>175</v>
      </c>
      <c r="B66" s="144"/>
      <c r="C66" s="142" t="s">
        <v>261</v>
      </c>
      <c r="D66" s="142"/>
      <c r="E66" s="142"/>
      <c r="F66" s="143" t="s">
        <v>260</v>
      </c>
      <c r="G66" s="143"/>
      <c r="K66" s="125"/>
    </row>
    <row r="67" spans="1:11" ht="12.75">
      <c r="A67" s="34"/>
      <c r="B67" s="36"/>
      <c r="D67" s="39"/>
      <c r="E67" s="37" t="s">
        <v>262</v>
      </c>
      <c r="K67" s="14"/>
    </row>
    <row r="68" spans="1:7" ht="12.75" customHeight="1">
      <c r="A68" s="144" t="s">
        <v>176</v>
      </c>
      <c r="B68" s="144"/>
      <c r="C68" s="142" t="s">
        <v>261</v>
      </c>
      <c r="D68" s="142"/>
      <c r="E68" s="142"/>
      <c r="F68" s="143" t="s">
        <v>263</v>
      </c>
      <c r="G68" s="143"/>
    </row>
    <row r="69" spans="1:5" ht="12.75">
      <c r="A69" s="38"/>
      <c r="D69" s="39"/>
      <c r="E69" s="37" t="s">
        <v>262</v>
      </c>
    </row>
    <row r="70" spans="1:7" ht="12.75">
      <c r="A70" s="146" t="s">
        <v>177</v>
      </c>
      <c r="B70" s="146"/>
      <c r="C70" s="142" t="s">
        <v>261</v>
      </c>
      <c r="D70" s="142"/>
      <c r="E70" s="142"/>
      <c r="F70" s="143" t="s">
        <v>264</v>
      </c>
      <c r="G70" s="143"/>
    </row>
    <row r="71" spans="1:5" ht="12.75">
      <c r="A71" s="38"/>
      <c r="D71" s="39"/>
      <c r="E71" s="37" t="s">
        <v>262</v>
      </c>
    </row>
    <row r="72" spans="1:6" ht="12.75">
      <c r="A72" s="38"/>
      <c r="B72" s="40"/>
      <c r="C72" s="35"/>
      <c r="D72" s="39"/>
      <c r="E72" s="35"/>
      <c r="F72" s="35"/>
    </row>
    <row r="73" spans="1:7" ht="12.75">
      <c r="A73" s="144" t="s">
        <v>178</v>
      </c>
      <c r="B73" s="144"/>
      <c r="C73" s="142" t="s">
        <v>261</v>
      </c>
      <c r="D73" s="142"/>
      <c r="E73" s="142"/>
      <c r="F73" s="143"/>
      <c r="G73" s="143"/>
    </row>
    <row r="74" spans="1:5" ht="12.75">
      <c r="A74" s="145" t="s">
        <v>179</v>
      </c>
      <c r="B74" s="145"/>
      <c r="D74" s="39"/>
      <c r="E74" s="37" t="s">
        <v>262</v>
      </c>
    </row>
  </sheetData>
  <sheetProtection/>
  <mergeCells count="35">
    <mergeCell ref="A1:G1"/>
    <mergeCell ref="I1:J1"/>
    <mergeCell ref="M1:N1"/>
    <mergeCell ref="B2:N2"/>
    <mergeCell ref="D8:D10"/>
    <mergeCell ref="E8:E10"/>
    <mergeCell ref="F8:J8"/>
    <mergeCell ref="K8:K10"/>
    <mergeCell ref="C5:K5"/>
    <mergeCell ref="M5:N5"/>
    <mergeCell ref="F6:G6"/>
    <mergeCell ref="I6:J6"/>
    <mergeCell ref="M6:N6"/>
    <mergeCell ref="L8:O9"/>
    <mergeCell ref="F9:F10"/>
    <mergeCell ref="G9:J9"/>
    <mergeCell ref="A66:B66"/>
    <mergeCell ref="F7:H7"/>
    <mergeCell ref="I7:J7"/>
    <mergeCell ref="M7:N7"/>
    <mergeCell ref="A8:A10"/>
    <mergeCell ref="B8:B10"/>
    <mergeCell ref="C8:C10"/>
    <mergeCell ref="F66:G66"/>
    <mergeCell ref="C66:E66"/>
    <mergeCell ref="C73:E73"/>
    <mergeCell ref="F73:G73"/>
    <mergeCell ref="A73:B73"/>
    <mergeCell ref="A74:B74"/>
    <mergeCell ref="A68:B68"/>
    <mergeCell ref="A70:B70"/>
    <mergeCell ref="C68:E68"/>
    <mergeCell ref="F68:G68"/>
    <mergeCell ref="C70:E70"/>
    <mergeCell ref="F70:G70"/>
  </mergeCells>
  <printOptions/>
  <pageMargins left="0.7480314960629921" right="0.7480314960629921" top="0.5905511811023623" bottom="0.3937007874015748" header="0.5118110236220472" footer="0.5118110236220472"/>
  <pageSetup fitToHeight="3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2">
      <selection activeCell="A109" sqref="A109"/>
    </sheetView>
  </sheetViews>
  <sheetFormatPr defaultColWidth="9.00390625" defaultRowHeight="12.75"/>
  <cols>
    <col min="1" max="1" width="6.375" style="0" customWidth="1"/>
    <col min="2" max="2" width="38.875" style="0" customWidth="1"/>
    <col min="3" max="3" width="5.375" style="0" customWidth="1"/>
    <col min="4" max="4" width="6.375" style="0" customWidth="1"/>
    <col min="5" max="5" width="7.375" style="0" bestFit="1" customWidth="1"/>
    <col min="6" max="6" width="5.00390625" style="0" customWidth="1"/>
    <col min="7" max="7" width="9.625" style="0" customWidth="1"/>
    <col min="8" max="8" width="7.375" style="0" customWidth="1"/>
    <col min="9" max="9" width="13.375" style="0" customWidth="1"/>
    <col min="10" max="10" width="9.375" style="0" customWidth="1"/>
    <col min="11" max="11" width="10.625" style="0" customWidth="1"/>
  </cols>
  <sheetData>
    <row r="1" spans="1:12" ht="12.75" customHeight="1">
      <c r="A1" s="170" t="s">
        <v>180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>
      <c r="A2" s="170" t="s">
        <v>181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3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2.75" customHeight="1">
      <c r="A4" s="162" t="s">
        <v>265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2.75">
      <c r="A5" s="171" t="s">
        <v>69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2.75" customHeight="1">
      <c r="A6" s="162" t="s">
        <v>337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2" ht="13.5" thickBot="1">
      <c r="A7" s="163" t="s">
        <v>182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23.25" customHeight="1">
      <c r="A8" s="164" t="s">
        <v>71</v>
      </c>
      <c r="B8" s="166" t="s">
        <v>1</v>
      </c>
      <c r="C8" s="166" t="s">
        <v>183</v>
      </c>
      <c r="D8" s="166"/>
      <c r="E8" s="166"/>
      <c r="F8" s="166"/>
      <c r="G8" s="166"/>
      <c r="H8" s="166"/>
      <c r="I8" s="166" t="s">
        <v>184</v>
      </c>
      <c r="J8" s="168" t="s">
        <v>75</v>
      </c>
      <c r="K8" s="168"/>
      <c r="L8" s="169"/>
    </row>
    <row r="9" spans="1:12" ht="36.75" thickBot="1">
      <c r="A9" s="165"/>
      <c r="B9" s="167"/>
      <c r="C9" s="42" t="s">
        <v>185</v>
      </c>
      <c r="D9" s="42" t="s">
        <v>186</v>
      </c>
      <c r="E9" s="42" t="s">
        <v>187</v>
      </c>
      <c r="F9" s="42" t="s">
        <v>188</v>
      </c>
      <c r="G9" s="42" t="s">
        <v>189</v>
      </c>
      <c r="H9" s="42" t="s">
        <v>190</v>
      </c>
      <c r="I9" s="167"/>
      <c r="J9" s="41" t="s">
        <v>191</v>
      </c>
      <c r="K9" s="41" t="s">
        <v>192</v>
      </c>
      <c r="L9" s="43" t="s">
        <v>193</v>
      </c>
    </row>
    <row r="10" spans="1:12" ht="12.75">
      <c r="A10" s="44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6">
        <v>8</v>
      </c>
      <c r="I10" s="45">
        <v>9</v>
      </c>
      <c r="J10" s="46">
        <v>10</v>
      </c>
      <c r="K10" s="45">
        <v>11</v>
      </c>
      <c r="L10" s="47">
        <v>12</v>
      </c>
    </row>
    <row r="11" spans="1:12" ht="13.5" customHeight="1">
      <c r="A11" s="48" t="s">
        <v>88</v>
      </c>
      <c r="B11" s="22" t="s">
        <v>89</v>
      </c>
      <c r="C11" s="49"/>
      <c r="D11" s="49"/>
      <c r="E11" s="49"/>
      <c r="F11" s="50"/>
      <c r="G11" s="49"/>
      <c r="H11" s="29"/>
      <c r="I11" s="51"/>
      <c r="J11" s="51"/>
      <c r="K11" s="51"/>
      <c r="L11" s="52"/>
    </row>
    <row r="12" spans="1:12" ht="12.75">
      <c r="A12" s="48" t="s">
        <v>90</v>
      </c>
      <c r="B12" s="27" t="s">
        <v>91</v>
      </c>
      <c r="C12" s="54" t="s">
        <v>200</v>
      </c>
      <c r="D12" s="54" t="s">
        <v>201</v>
      </c>
      <c r="E12" s="55" t="s">
        <v>202</v>
      </c>
      <c r="F12" s="55">
        <v>611</v>
      </c>
      <c r="G12" s="55" t="s">
        <v>203</v>
      </c>
      <c r="H12" s="29">
        <v>0</v>
      </c>
      <c r="I12" s="57">
        <v>32439067.05</v>
      </c>
      <c r="J12" s="57">
        <f>J14+J19+J37+J39+J41+J42+J57+J62+J81+J83+J86+J85+J98</f>
        <v>162349.37</v>
      </c>
      <c r="K12" s="57">
        <v>31988717.68</v>
      </c>
      <c r="L12" s="58">
        <f>L14+L19+L37+L39+L41+L42+L57+L62+L81+L83+L86+L85+L98</f>
        <v>288000</v>
      </c>
    </row>
    <row r="13" spans="1:12" ht="12.75">
      <c r="A13" s="48"/>
      <c r="B13" s="28" t="s">
        <v>194</v>
      </c>
      <c r="C13" s="49" t="s">
        <v>195</v>
      </c>
      <c r="D13" s="49" t="s">
        <v>196</v>
      </c>
      <c r="E13" s="49" t="s">
        <v>197</v>
      </c>
      <c r="F13" s="49" t="s">
        <v>195</v>
      </c>
      <c r="G13" s="49" t="s">
        <v>198</v>
      </c>
      <c r="H13" s="29" t="s">
        <v>199</v>
      </c>
      <c r="I13" s="53"/>
      <c r="J13" s="51"/>
      <c r="K13" s="51"/>
      <c r="L13" s="52"/>
    </row>
    <row r="14" spans="1:12" ht="13.5" customHeight="1">
      <c r="A14" s="48" t="s">
        <v>92</v>
      </c>
      <c r="B14" s="22" t="s">
        <v>93</v>
      </c>
      <c r="C14" s="54" t="s">
        <v>200</v>
      </c>
      <c r="D14" s="54" t="s">
        <v>201</v>
      </c>
      <c r="E14" s="55" t="s">
        <v>202</v>
      </c>
      <c r="F14" s="55">
        <v>611</v>
      </c>
      <c r="G14" s="55" t="s">
        <v>203</v>
      </c>
      <c r="H14" s="29">
        <v>0</v>
      </c>
      <c r="I14" s="57">
        <f>I16+I21+I39+I41+I43+I44+I59+I64+I83+I85+I88+I87+I100+I101+I104</f>
        <v>32439066.37</v>
      </c>
      <c r="J14" s="57">
        <f>J16+J21+J39+J41+J43+J44+J59+J64+J83+J85+J88+J87+J100</f>
        <v>162349.37</v>
      </c>
      <c r="K14" s="57">
        <f>K16+K21+K39+K41+K43+K44+K59+K64+K83+K85+K88+K87+K100+K101+K104</f>
        <v>31988717</v>
      </c>
      <c r="L14" s="58">
        <f>L16+L21+L39+L41+L43+L44+L59+L64+L83+L85+L88+L87+L100</f>
        <v>288000</v>
      </c>
    </row>
    <row r="15" spans="1:12" ht="12.75">
      <c r="A15" s="48"/>
      <c r="B15" s="28" t="s">
        <v>10</v>
      </c>
      <c r="C15" s="54"/>
      <c r="D15" s="54"/>
      <c r="E15" s="55"/>
      <c r="F15" s="55"/>
      <c r="G15" s="55"/>
      <c r="H15" s="29"/>
      <c r="I15" s="57"/>
      <c r="J15" s="57"/>
      <c r="K15" s="57"/>
      <c r="L15" s="58"/>
    </row>
    <row r="16" spans="1:12" ht="24.75" customHeight="1">
      <c r="A16" s="48" t="s">
        <v>94</v>
      </c>
      <c r="B16" s="28" t="s">
        <v>95</v>
      </c>
      <c r="C16" s="54" t="s">
        <v>200</v>
      </c>
      <c r="D16" s="54" t="s">
        <v>204</v>
      </c>
      <c r="E16" s="55">
        <v>4219907</v>
      </c>
      <c r="F16" s="55">
        <v>611</v>
      </c>
      <c r="G16" s="55" t="s">
        <v>205</v>
      </c>
      <c r="H16" s="29">
        <v>210</v>
      </c>
      <c r="I16" s="59">
        <f>I17+I18+I19+I20</f>
        <v>0</v>
      </c>
      <c r="J16" s="59">
        <f>J17+J18+J19+J20</f>
        <v>0</v>
      </c>
      <c r="K16" s="59">
        <f>K17+K18+K19+K20</f>
        <v>0</v>
      </c>
      <c r="L16" s="138">
        <f>L17+L18+L19+L20</f>
        <v>0</v>
      </c>
    </row>
    <row r="17" spans="1:12" ht="12.75">
      <c r="A17" s="48" t="s">
        <v>96</v>
      </c>
      <c r="B17" s="28" t="s">
        <v>97</v>
      </c>
      <c r="C17" s="54" t="s">
        <v>200</v>
      </c>
      <c r="D17" s="54" t="s">
        <v>204</v>
      </c>
      <c r="E17" s="55">
        <v>4219907</v>
      </c>
      <c r="F17" s="55">
        <v>611</v>
      </c>
      <c r="G17" s="55" t="s">
        <v>205</v>
      </c>
      <c r="H17" s="30">
        <v>211500</v>
      </c>
      <c r="I17" s="57">
        <v>0</v>
      </c>
      <c r="J17" s="57"/>
      <c r="K17" s="57">
        <v>0</v>
      </c>
      <c r="L17" s="58"/>
    </row>
    <row r="18" spans="1:12" ht="25.5">
      <c r="A18" s="60" t="s">
        <v>98</v>
      </c>
      <c r="B18" s="28" t="s">
        <v>207</v>
      </c>
      <c r="C18" s="54" t="s">
        <v>200</v>
      </c>
      <c r="D18" s="54" t="s">
        <v>204</v>
      </c>
      <c r="E18" s="55">
        <v>4219907</v>
      </c>
      <c r="F18" s="55">
        <v>611</v>
      </c>
      <c r="G18" s="55" t="s">
        <v>205</v>
      </c>
      <c r="H18" s="30">
        <v>212104</v>
      </c>
      <c r="I18" s="57"/>
      <c r="J18" s="57"/>
      <c r="K18" s="57"/>
      <c r="L18" s="58"/>
    </row>
    <row r="19" spans="1:12" ht="12.75">
      <c r="A19" s="48" t="s">
        <v>100</v>
      </c>
      <c r="B19" s="28" t="s">
        <v>114</v>
      </c>
      <c r="C19" s="54" t="s">
        <v>200</v>
      </c>
      <c r="D19" s="54" t="s">
        <v>204</v>
      </c>
      <c r="E19" s="55">
        <v>4219907</v>
      </c>
      <c r="F19" s="55">
        <v>611</v>
      </c>
      <c r="G19" s="55" t="s">
        <v>205</v>
      </c>
      <c r="H19" s="30">
        <v>212700</v>
      </c>
      <c r="I19" s="57"/>
      <c r="J19" s="57"/>
      <c r="K19" s="57"/>
      <c r="L19" s="58"/>
    </row>
    <row r="20" spans="1:12" ht="18.75" customHeight="1">
      <c r="A20" s="48" t="s">
        <v>206</v>
      </c>
      <c r="B20" s="28" t="s">
        <v>101</v>
      </c>
      <c r="C20" s="54" t="s">
        <v>200</v>
      </c>
      <c r="D20" s="54" t="s">
        <v>204</v>
      </c>
      <c r="E20" s="55">
        <v>4219907</v>
      </c>
      <c r="F20" s="55">
        <v>611</v>
      </c>
      <c r="G20" s="55" t="s">
        <v>205</v>
      </c>
      <c r="H20" s="30">
        <v>213500</v>
      </c>
      <c r="I20" s="57">
        <v>0</v>
      </c>
      <c r="J20" s="57"/>
      <c r="K20" s="57">
        <v>0</v>
      </c>
      <c r="L20" s="58"/>
    </row>
    <row r="21" spans="1:12" ht="12.75">
      <c r="A21" s="48" t="s">
        <v>102</v>
      </c>
      <c r="B21" s="31" t="s">
        <v>103</v>
      </c>
      <c r="C21" s="54" t="s">
        <v>200</v>
      </c>
      <c r="D21" s="54" t="s">
        <v>204</v>
      </c>
      <c r="E21" s="55">
        <v>4219907</v>
      </c>
      <c r="F21" s="55">
        <v>611</v>
      </c>
      <c r="G21" s="55" t="s">
        <v>205</v>
      </c>
      <c r="H21" s="29">
        <v>220</v>
      </c>
      <c r="I21" s="57">
        <f>I22+I23+I24+I30+I31+I35</f>
        <v>4902063.74</v>
      </c>
      <c r="J21" s="57">
        <f>J22+J23+J24+J30+J31+J35</f>
        <v>137461.37</v>
      </c>
      <c r="K21" s="57">
        <f>K22+K23+K24+K30+K31+K35</f>
        <v>4764602.37</v>
      </c>
      <c r="L21" s="58">
        <f>L22+L23+L24+L30+L31+L35</f>
        <v>0</v>
      </c>
    </row>
    <row r="22" spans="1:12" ht="12.75">
      <c r="A22" s="48" t="s">
        <v>104</v>
      </c>
      <c r="B22" s="31" t="s">
        <v>105</v>
      </c>
      <c r="C22" s="54" t="s">
        <v>200</v>
      </c>
      <c r="D22" s="54" t="s">
        <v>204</v>
      </c>
      <c r="E22" s="55">
        <v>4219907</v>
      </c>
      <c r="F22" s="55">
        <v>611</v>
      </c>
      <c r="G22" s="55" t="s">
        <v>205</v>
      </c>
      <c r="H22" s="30">
        <v>221500</v>
      </c>
      <c r="I22" s="57"/>
      <c r="J22" s="57"/>
      <c r="K22" s="57"/>
      <c r="L22" s="58"/>
    </row>
    <row r="23" spans="1:12" ht="12.75">
      <c r="A23" s="48" t="s">
        <v>106</v>
      </c>
      <c r="B23" s="31" t="s">
        <v>107</v>
      </c>
      <c r="C23" s="54" t="s">
        <v>200</v>
      </c>
      <c r="D23" s="54" t="s">
        <v>204</v>
      </c>
      <c r="E23" s="55">
        <v>4219907</v>
      </c>
      <c r="F23" s="55">
        <v>611</v>
      </c>
      <c r="G23" s="55" t="s">
        <v>205</v>
      </c>
      <c r="H23" s="30">
        <v>222500</v>
      </c>
      <c r="I23" s="57"/>
      <c r="J23" s="57"/>
      <c r="K23" s="57"/>
      <c r="L23" s="58"/>
    </row>
    <row r="24" spans="1:12" ht="12.75">
      <c r="A24" s="48" t="s">
        <v>108</v>
      </c>
      <c r="B24" s="31" t="s">
        <v>109</v>
      </c>
      <c r="C24" s="54" t="s">
        <v>200</v>
      </c>
      <c r="D24" s="54" t="s">
        <v>204</v>
      </c>
      <c r="E24" s="55">
        <v>4219907</v>
      </c>
      <c r="F24" s="55">
        <v>611</v>
      </c>
      <c r="G24" s="55" t="s">
        <v>205</v>
      </c>
      <c r="H24" s="30">
        <v>223000</v>
      </c>
      <c r="I24" s="57">
        <f>I25+I26+I27+I28+I29</f>
        <v>4600488.53</v>
      </c>
      <c r="J24" s="57">
        <f>J25+J26+J27+J28+J29</f>
        <v>0</v>
      </c>
      <c r="K24" s="57">
        <f>K25+K26+K27+K28+K29</f>
        <v>4600488.53</v>
      </c>
      <c r="L24" s="58">
        <f>L25+L26+L27+L28+L29</f>
        <v>0</v>
      </c>
    </row>
    <row r="25" spans="1:12" ht="12.75">
      <c r="A25" s="48" t="s">
        <v>282</v>
      </c>
      <c r="B25" s="31" t="s">
        <v>110</v>
      </c>
      <c r="C25" s="54" t="s">
        <v>200</v>
      </c>
      <c r="D25" s="54" t="s">
        <v>204</v>
      </c>
      <c r="E25" s="55">
        <v>4219907</v>
      </c>
      <c r="F25" s="55">
        <v>611</v>
      </c>
      <c r="G25" s="55" t="s">
        <v>205</v>
      </c>
      <c r="H25" s="30">
        <v>223101</v>
      </c>
      <c r="I25" s="57">
        <v>1009257.89</v>
      </c>
      <c r="J25" s="57"/>
      <c r="K25" s="57">
        <v>1009257.89</v>
      </c>
      <c r="L25" s="58"/>
    </row>
    <row r="26" spans="1:12" ht="12.75">
      <c r="A26" s="48" t="s">
        <v>283</v>
      </c>
      <c r="B26" s="31" t="s">
        <v>111</v>
      </c>
      <c r="C26" s="54" t="s">
        <v>200</v>
      </c>
      <c r="D26" s="54" t="s">
        <v>204</v>
      </c>
      <c r="E26" s="55">
        <v>4219907</v>
      </c>
      <c r="F26" s="55">
        <v>611</v>
      </c>
      <c r="G26" s="55" t="s">
        <v>205</v>
      </c>
      <c r="H26" s="30">
        <v>223102</v>
      </c>
      <c r="I26" s="57">
        <v>3274395.4</v>
      </c>
      <c r="J26" s="57"/>
      <c r="K26" s="57">
        <v>3274395.4</v>
      </c>
      <c r="L26" s="58"/>
    </row>
    <row r="27" spans="1:12" ht="12.75">
      <c r="A27" s="48" t="s">
        <v>284</v>
      </c>
      <c r="B27" s="31" t="s">
        <v>112</v>
      </c>
      <c r="C27" s="54" t="s">
        <v>200</v>
      </c>
      <c r="D27" s="54" t="s">
        <v>204</v>
      </c>
      <c r="E27" s="55">
        <v>4219907</v>
      </c>
      <c r="F27" s="55">
        <v>611</v>
      </c>
      <c r="G27" s="55" t="s">
        <v>205</v>
      </c>
      <c r="H27" s="30">
        <v>223108</v>
      </c>
      <c r="I27" s="57"/>
      <c r="J27" s="57"/>
      <c r="K27" s="57"/>
      <c r="L27" s="58"/>
    </row>
    <row r="28" spans="1:12" ht="12.75">
      <c r="A28" s="48" t="s">
        <v>285</v>
      </c>
      <c r="B28" s="31" t="s">
        <v>113</v>
      </c>
      <c r="C28" s="54" t="s">
        <v>200</v>
      </c>
      <c r="D28" s="54" t="s">
        <v>204</v>
      </c>
      <c r="E28" s="55">
        <v>4219907</v>
      </c>
      <c r="F28" s="55">
        <v>611</v>
      </c>
      <c r="G28" s="55" t="s">
        <v>205</v>
      </c>
      <c r="H28" s="30">
        <v>223110</v>
      </c>
      <c r="I28" s="57">
        <v>316835.24</v>
      </c>
      <c r="J28" s="57"/>
      <c r="K28" s="57">
        <v>316835.24</v>
      </c>
      <c r="L28" s="58"/>
    </row>
    <row r="29" spans="1:12" ht="12.75">
      <c r="A29" s="48" t="s">
        <v>286</v>
      </c>
      <c r="B29" s="31" t="s">
        <v>114</v>
      </c>
      <c r="C29" s="54" t="s">
        <v>200</v>
      </c>
      <c r="D29" s="54" t="s">
        <v>204</v>
      </c>
      <c r="E29" s="55">
        <v>4219907</v>
      </c>
      <c r="F29" s="55">
        <v>611</v>
      </c>
      <c r="G29" s="55" t="s">
        <v>205</v>
      </c>
      <c r="H29" s="30">
        <v>223700</v>
      </c>
      <c r="I29" s="59"/>
      <c r="J29" s="57"/>
      <c r="K29" s="57"/>
      <c r="L29" s="58"/>
    </row>
    <row r="30" spans="1:12" ht="18.75" customHeight="1">
      <c r="A30" s="48" t="s">
        <v>115</v>
      </c>
      <c r="B30" s="28" t="s">
        <v>116</v>
      </c>
      <c r="C30" s="54" t="s">
        <v>200</v>
      </c>
      <c r="D30" s="54" t="s">
        <v>204</v>
      </c>
      <c r="E30" s="55">
        <v>4219907</v>
      </c>
      <c r="F30" s="55">
        <v>611</v>
      </c>
      <c r="G30" s="55" t="s">
        <v>205</v>
      </c>
      <c r="H30" s="30">
        <v>224700</v>
      </c>
      <c r="I30" s="57"/>
      <c r="J30" s="57"/>
      <c r="K30" s="57"/>
      <c r="L30" s="58"/>
    </row>
    <row r="31" spans="1:12" ht="15.75" customHeight="1">
      <c r="A31" s="48" t="s">
        <v>117</v>
      </c>
      <c r="B31" s="28" t="s">
        <v>118</v>
      </c>
      <c r="C31" s="54" t="s">
        <v>200</v>
      </c>
      <c r="D31" s="54" t="s">
        <v>204</v>
      </c>
      <c r="E31" s="55">
        <v>4219907</v>
      </c>
      <c r="F31" s="55">
        <v>611</v>
      </c>
      <c r="G31" s="55" t="s">
        <v>205</v>
      </c>
      <c r="H31" s="30">
        <v>225000</v>
      </c>
      <c r="I31" s="57">
        <f>I32+I33+I34</f>
        <v>137461.37</v>
      </c>
      <c r="J31" s="57">
        <f>J32+J33+J34</f>
        <v>137461.37</v>
      </c>
      <c r="K31" s="57">
        <f>K32+K33+K34</f>
        <v>0</v>
      </c>
      <c r="L31" s="58">
        <f>L32+L33+L34</f>
        <v>0</v>
      </c>
    </row>
    <row r="32" spans="1:12" ht="12.75">
      <c r="A32" s="48" t="s">
        <v>119</v>
      </c>
      <c r="B32" s="31" t="s">
        <v>120</v>
      </c>
      <c r="C32" s="54" t="s">
        <v>200</v>
      </c>
      <c r="D32" s="54" t="s">
        <v>204</v>
      </c>
      <c r="E32" s="55">
        <v>4219907</v>
      </c>
      <c r="F32" s="55">
        <v>611</v>
      </c>
      <c r="G32" s="55" t="s">
        <v>205</v>
      </c>
      <c r="H32" s="61">
        <v>225218</v>
      </c>
      <c r="I32" s="57"/>
      <c r="J32" s="57"/>
      <c r="K32" s="57"/>
      <c r="L32" s="58"/>
    </row>
    <row r="33" spans="1:12" ht="12.75">
      <c r="A33" s="48" t="s">
        <v>121</v>
      </c>
      <c r="B33" s="31" t="s">
        <v>122</v>
      </c>
      <c r="C33" s="54" t="s">
        <v>200</v>
      </c>
      <c r="D33" s="54" t="s">
        <v>204</v>
      </c>
      <c r="E33" s="55">
        <v>4219907</v>
      </c>
      <c r="F33" s="55">
        <v>611</v>
      </c>
      <c r="G33" s="55" t="s">
        <v>205</v>
      </c>
      <c r="H33" s="30">
        <v>225319</v>
      </c>
      <c r="I33" s="57"/>
      <c r="J33" s="57"/>
      <c r="K33" s="57"/>
      <c r="L33" s="58"/>
    </row>
    <row r="34" spans="1:12" ht="12.75">
      <c r="A34" s="48" t="s">
        <v>123</v>
      </c>
      <c r="B34" s="31" t="s">
        <v>124</v>
      </c>
      <c r="C34" s="54" t="s">
        <v>200</v>
      </c>
      <c r="D34" s="54" t="s">
        <v>204</v>
      </c>
      <c r="E34" s="55">
        <v>4219907</v>
      </c>
      <c r="F34" s="55">
        <v>611</v>
      </c>
      <c r="G34" s="55" t="s">
        <v>205</v>
      </c>
      <c r="H34" s="30">
        <v>225700</v>
      </c>
      <c r="I34" s="59">
        <v>137461.37</v>
      </c>
      <c r="J34" s="57">
        <v>137461.37</v>
      </c>
      <c r="K34" s="57"/>
      <c r="L34" s="58"/>
    </row>
    <row r="35" spans="1:12" ht="12.75">
      <c r="A35" s="48" t="s">
        <v>125</v>
      </c>
      <c r="B35" s="28" t="s">
        <v>126</v>
      </c>
      <c r="C35" s="54" t="s">
        <v>200</v>
      </c>
      <c r="D35" s="54" t="s">
        <v>204</v>
      </c>
      <c r="E35" s="55">
        <v>4219907</v>
      </c>
      <c r="F35" s="55">
        <v>611</v>
      </c>
      <c r="G35" s="55" t="s">
        <v>205</v>
      </c>
      <c r="H35" s="29">
        <v>226</v>
      </c>
      <c r="I35" s="57">
        <f>I36+I37+I38</f>
        <v>164113.84</v>
      </c>
      <c r="J35" s="57">
        <f>J36+J37+J38</f>
        <v>0</v>
      </c>
      <c r="K35" s="57">
        <f>K36+K37+K38</f>
        <v>164113.84</v>
      </c>
      <c r="L35" s="58">
        <f>L36+L37+L38</f>
        <v>0</v>
      </c>
    </row>
    <row r="36" spans="1:12" ht="12.75">
      <c r="A36" s="48" t="s">
        <v>127</v>
      </c>
      <c r="B36" s="31" t="s">
        <v>128</v>
      </c>
      <c r="C36" s="54" t="s">
        <v>200</v>
      </c>
      <c r="D36" s="54" t="s">
        <v>204</v>
      </c>
      <c r="E36" s="55">
        <v>4219907</v>
      </c>
      <c r="F36" s="55">
        <v>611</v>
      </c>
      <c r="G36" s="55" t="s">
        <v>205</v>
      </c>
      <c r="H36" s="30">
        <v>226123</v>
      </c>
      <c r="I36" s="57">
        <v>29820</v>
      </c>
      <c r="J36" s="57"/>
      <c r="K36" s="57">
        <v>29820</v>
      </c>
      <c r="L36" s="58"/>
    </row>
    <row r="37" spans="1:12" ht="12.75">
      <c r="A37" s="48" t="s">
        <v>129</v>
      </c>
      <c r="B37" s="31" t="s">
        <v>130</v>
      </c>
      <c r="C37" s="54" t="s">
        <v>200</v>
      </c>
      <c r="D37" s="54" t="s">
        <v>204</v>
      </c>
      <c r="E37" s="55">
        <v>4219907</v>
      </c>
      <c r="F37" s="55">
        <v>611</v>
      </c>
      <c r="G37" s="55" t="s">
        <v>205</v>
      </c>
      <c r="H37" s="30">
        <v>226144</v>
      </c>
      <c r="I37" s="59"/>
      <c r="J37" s="57"/>
      <c r="K37" s="57"/>
      <c r="L37" s="58"/>
    </row>
    <row r="38" spans="1:12" ht="12.75">
      <c r="A38" s="48" t="s">
        <v>131</v>
      </c>
      <c r="B38" s="31" t="s">
        <v>132</v>
      </c>
      <c r="C38" s="54" t="s">
        <v>200</v>
      </c>
      <c r="D38" s="54" t="s">
        <v>204</v>
      </c>
      <c r="E38" s="55">
        <v>4219907</v>
      </c>
      <c r="F38" s="55">
        <v>611</v>
      </c>
      <c r="G38" s="55" t="s">
        <v>205</v>
      </c>
      <c r="H38" s="30">
        <v>226700</v>
      </c>
      <c r="I38" s="59">
        <v>134293.84</v>
      </c>
      <c r="J38" s="57"/>
      <c r="K38" s="57">
        <v>134293.84</v>
      </c>
      <c r="L38" s="58"/>
    </row>
    <row r="39" spans="1:12" ht="24.75" customHeight="1">
      <c r="A39" s="48" t="s">
        <v>133</v>
      </c>
      <c r="B39" s="28" t="s">
        <v>134</v>
      </c>
      <c r="C39" s="54" t="s">
        <v>200</v>
      </c>
      <c r="D39" s="54" t="s">
        <v>204</v>
      </c>
      <c r="E39" s="55">
        <v>4219907</v>
      </c>
      <c r="F39" s="55">
        <v>611</v>
      </c>
      <c r="G39" s="55" t="s">
        <v>205</v>
      </c>
      <c r="H39" s="29">
        <v>240</v>
      </c>
      <c r="I39" s="57">
        <f>I40</f>
        <v>0</v>
      </c>
      <c r="J39" s="57">
        <f>J40</f>
        <v>0</v>
      </c>
      <c r="K39" s="57">
        <f>K40</f>
        <v>0</v>
      </c>
      <c r="L39" s="58">
        <f>L40</f>
        <v>0</v>
      </c>
    </row>
    <row r="40" spans="1:12" ht="41.25" customHeight="1">
      <c r="A40" s="48" t="s">
        <v>135</v>
      </c>
      <c r="B40" s="28" t="s">
        <v>136</v>
      </c>
      <c r="C40" s="54" t="s">
        <v>200</v>
      </c>
      <c r="D40" s="54" t="s">
        <v>204</v>
      </c>
      <c r="E40" s="55">
        <v>4219907</v>
      </c>
      <c r="F40" s="55">
        <v>611</v>
      </c>
      <c r="G40" s="55" t="s">
        <v>205</v>
      </c>
      <c r="H40" s="29">
        <v>241</v>
      </c>
      <c r="I40" s="57"/>
      <c r="J40" s="57"/>
      <c r="K40" s="57"/>
      <c r="L40" s="58"/>
    </row>
    <row r="41" spans="1:12" ht="15" customHeight="1">
      <c r="A41" s="48" t="s">
        <v>137</v>
      </c>
      <c r="B41" s="28" t="s">
        <v>321</v>
      </c>
      <c r="C41" s="54" t="s">
        <v>200</v>
      </c>
      <c r="D41" s="54" t="s">
        <v>204</v>
      </c>
      <c r="E41" s="55">
        <v>4219907</v>
      </c>
      <c r="F41" s="55">
        <v>611</v>
      </c>
      <c r="G41" s="55" t="s">
        <v>205</v>
      </c>
      <c r="H41" s="29">
        <v>260</v>
      </c>
      <c r="I41" s="57">
        <f>I42</f>
        <v>0</v>
      </c>
      <c r="J41" s="57">
        <f>J42</f>
        <v>0</v>
      </c>
      <c r="K41" s="57">
        <f>K42</f>
        <v>0</v>
      </c>
      <c r="L41" s="58">
        <f>L42</f>
        <v>0</v>
      </c>
    </row>
    <row r="42" spans="1:12" ht="13.5" customHeight="1">
      <c r="A42" s="48" t="s">
        <v>139</v>
      </c>
      <c r="B42" s="28" t="s">
        <v>140</v>
      </c>
      <c r="C42" s="54" t="s">
        <v>200</v>
      </c>
      <c r="D42" s="54" t="s">
        <v>204</v>
      </c>
      <c r="E42" s="55">
        <v>4219907</v>
      </c>
      <c r="F42" s="55">
        <v>611</v>
      </c>
      <c r="G42" s="55" t="s">
        <v>205</v>
      </c>
      <c r="H42" s="29">
        <v>262</v>
      </c>
      <c r="I42" s="57"/>
      <c r="J42" s="57"/>
      <c r="K42" s="57"/>
      <c r="L42" s="58"/>
    </row>
    <row r="43" spans="1:12" ht="12.75">
      <c r="A43" s="136">
        <v>3.5</v>
      </c>
      <c r="B43" s="28" t="s">
        <v>142</v>
      </c>
      <c r="C43" s="54" t="s">
        <v>200</v>
      </c>
      <c r="D43" s="54" t="s">
        <v>204</v>
      </c>
      <c r="E43" s="55">
        <v>4219907</v>
      </c>
      <c r="F43" s="55">
        <v>611</v>
      </c>
      <c r="G43" s="55" t="s">
        <v>205</v>
      </c>
      <c r="H43" s="30">
        <v>290700</v>
      </c>
      <c r="I43" s="57">
        <v>2445510.29</v>
      </c>
      <c r="J43" s="57"/>
      <c r="K43" s="57">
        <v>2445510.29</v>
      </c>
      <c r="L43" s="58"/>
    </row>
    <row r="44" spans="1:12" ht="12.75" customHeight="1">
      <c r="A44" s="48" t="s">
        <v>143</v>
      </c>
      <c r="B44" s="28" t="s">
        <v>144</v>
      </c>
      <c r="C44" s="54" t="s">
        <v>200</v>
      </c>
      <c r="D44" s="54" t="s">
        <v>204</v>
      </c>
      <c r="E44" s="55">
        <v>4219907</v>
      </c>
      <c r="F44" s="55">
        <v>611</v>
      </c>
      <c r="G44" s="55" t="s">
        <v>205</v>
      </c>
      <c r="H44" s="29">
        <v>300</v>
      </c>
      <c r="I44" s="57">
        <f>I45+I48+I49+I50</f>
        <v>6120</v>
      </c>
      <c r="J44" s="57">
        <f>J45+J48+J49+J50</f>
        <v>0</v>
      </c>
      <c r="K44" s="57">
        <f>K45+K48+K49+K50</f>
        <v>6120</v>
      </c>
      <c r="L44" s="58">
        <f>L45+L48+L49+L50</f>
        <v>0</v>
      </c>
    </row>
    <row r="45" spans="1:12" ht="13.5" customHeight="1">
      <c r="A45" s="62" t="s">
        <v>211</v>
      </c>
      <c r="B45" s="28" t="s">
        <v>145</v>
      </c>
      <c r="C45" s="54" t="s">
        <v>200</v>
      </c>
      <c r="D45" s="54" t="s">
        <v>204</v>
      </c>
      <c r="E45" s="55">
        <v>4219907</v>
      </c>
      <c r="F45" s="55">
        <v>611</v>
      </c>
      <c r="G45" s="55" t="s">
        <v>205</v>
      </c>
      <c r="H45" s="29">
        <v>310</v>
      </c>
      <c r="I45" s="57">
        <f>I46+I47</f>
        <v>0</v>
      </c>
      <c r="J45" s="57">
        <f>J46+J47</f>
        <v>0</v>
      </c>
      <c r="K45" s="57">
        <f>K46+K47</f>
        <v>0</v>
      </c>
      <c r="L45" s="58">
        <f>L46+L47</f>
        <v>0</v>
      </c>
    </row>
    <row r="46" spans="1:12" ht="14.25" customHeight="1">
      <c r="A46" s="48" t="s">
        <v>146</v>
      </c>
      <c r="B46" s="28" t="s">
        <v>147</v>
      </c>
      <c r="C46" s="54" t="s">
        <v>200</v>
      </c>
      <c r="D46" s="54" t="s">
        <v>204</v>
      </c>
      <c r="E46" s="55">
        <v>4219907</v>
      </c>
      <c r="F46" s="55">
        <v>611</v>
      </c>
      <c r="G46" s="55" t="s">
        <v>205</v>
      </c>
      <c r="H46" s="30">
        <v>310312</v>
      </c>
      <c r="I46" s="57"/>
      <c r="J46" s="57"/>
      <c r="K46" s="57"/>
      <c r="L46" s="58"/>
    </row>
    <row r="47" spans="1:12" ht="25.5">
      <c r="A47" s="48" t="s">
        <v>148</v>
      </c>
      <c r="B47" s="28" t="s">
        <v>149</v>
      </c>
      <c r="C47" s="54" t="s">
        <v>200</v>
      </c>
      <c r="D47" s="54" t="s">
        <v>204</v>
      </c>
      <c r="E47" s="55">
        <v>4219907</v>
      </c>
      <c r="F47" s="55">
        <v>611</v>
      </c>
      <c r="G47" s="55" t="s">
        <v>205</v>
      </c>
      <c r="H47" s="30">
        <v>310700</v>
      </c>
      <c r="I47" s="57"/>
      <c r="J47" s="57"/>
      <c r="K47" s="57"/>
      <c r="L47" s="58"/>
    </row>
    <row r="48" spans="1:12" ht="25.5">
      <c r="A48" s="48" t="s">
        <v>150</v>
      </c>
      <c r="B48" s="28" t="s">
        <v>151</v>
      </c>
      <c r="C48" s="54" t="s">
        <v>200</v>
      </c>
      <c r="D48" s="54" t="s">
        <v>204</v>
      </c>
      <c r="E48" s="55">
        <v>4219907</v>
      </c>
      <c r="F48" s="55">
        <v>611</v>
      </c>
      <c r="G48" s="55" t="s">
        <v>205</v>
      </c>
      <c r="H48" s="29">
        <v>320</v>
      </c>
      <c r="I48" s="57"/>
      <c r="J48" s="57"/>
      <c r="K48" s="57"/>
      <c r="L48" s="58"/>
    </row>
    <row r="49" spans="1:12" ht="25.5">
      <c r="A49" s="48" t="s">
        <v>152</v>
      </c>
      <c r="B49" s="28" t="s">
        <v>153</v>
      </c>
      <c r="C49" s="54" t="s">
        <v>200</v>
      </c>
      <c r="D49" s="54" t="s">
        <v>204</v>
      </c>
      <c r="E49" s="55">
        <v>4219907</v>
      </c>
      <c r="F49" s="55">
        <v>611</v>
      </c>
      <c r="G49" s="55" t="s">
        <v>205</v>
      </c>
      <c r="H49" s="29">
        <v>330</v>
      </c>
      <c r="I49" s="57"/>
      <c r="J49" s="57"/>
      <c r="K49" s="57"/>
      <c r="L49" s="58"/>
    </row>
    <row r="50" spans="1:12" ht="15.75" customHeight="1">
      <c r="A50" s="48" t="s">
        <v>154</v>
      </c>
      <c r="B50" s="28" t="s">
        <v>155</v>
      </c>
      <c r="C50" s="54" t="s">
        <v>200</v>
      </c>
      <c r="D50" s="54" t="s">
        <v>204</v>
      </c>
      <c r="E50" s="55">
        <v>4219907</v>
      </c>
      <c r="F50" s="55">
        <v>611</v>
      </c>
      <c r="G50" s="55" t="s">
        <v>205</v>
      </c>
      <c r="H50" s="30">
        <v>340000</v>
      </c>
      <c r="I50" s="57">
        <f>I51+I55+I57+I58+I54+I56+I52+I53</f>
        <v>6120</v>
      </c>
      <c r="J50" s="57">
        <f>J51+J55+J57+J58+J52+J53+J54</f>
        <v>0</v>
      </c>
      <c r="K50" s="57">
        <f>K51+K55+K57+K58+K52+K53+K54</f>
        <v>6120</v>
      </c>
      <c r="L50" s="58">
        <f>L51+L55+L57+L58+L52+L53+L54</f>
        <v>0</v>
      </c>
    </row>
    <row r="51" spans="1:12" ht="12.75">
      <c r="A51" s="48" t="s">
        <v>156</v>
      </c>
      <c r="B51" s="31" t="s">
        <v>157</v>
      </c>
      <c r="C51" s="54" t="s">
        <v>200</v>
      </c>
      <c r="D51" s="54" t="s">
        <v>204</v>
      </c>
      <c r="E51" s="55">
        <v>4219907</v>
      </c>
      <c r="F51" s="55">
        <v>611</v>
      </c>
      <c r="G51" s="55" t="s">
        <v>205</v>
      </c>
      <c r="H51" s="30">
        <v>340160</v>
      </c>
      <c r="I51" s="57"/>
      <c r="J51" s="57"/>
      <c r="K51" s="57"/>
      <c r="L51" s="58"/>
    </row>
    <row r="52" spans="1:12" ht="12.75">
      <c r="A52" s="48" t="s">
        <v>158</v>
      </c>
      <c r="B52" s="31" t="s">
        <v>212</v>
      </c>
      <c r="C52" s="54" t="s">
        <v>200</v>
      </c>
      <c r="D52" s="54" t="s">
        <v>204</v>
      </c>
      <c r="E52" s="55">
        <v>4219907</v>
      </c>
      <c r="F52" s="55">
        <v>611</v>
      </c>
      <c r="G52" s="55" t="s">
        <v>213</v>
      </c>
      <c r="H52" s="30">
        <v>340161</v>
      </c>
      <c r="I52" s="57"/>
      <c r="J52" s="57"/>
      <c r="K52" s="57"/>
      <c r="L52" s="58"/>
    </row>
    <row r="53" spans="1:12" ht="12.75">
      <c r="A53" s="48" t="s">
        <v>160</v>
      </c>
      <c r="B53" s="31" t="s">
        <v>214</v>
      </c>
      <c r="C53" s="54" t="s">
        <v>200</v>
      </c>
      <c r="D53" s="54" t="s">
        <v>204</v>
      </c>
      <c r="E53" s="55">
        <v>4219907</v>
      </c>
      <c r="F53" s="55">
        <v>611</v>
      </c>
      <c r="G53" s="55" t="s">
        <v>215</v>
      </c>
      <c r="H53" s="30">
        <v>340162</v>
      </c>
      <c r="I53" s="57"/>
      <c r="J53" s="57"/>
      <c r="K53" s="57"/>
      <c r="L53" s="58"/>
    </row>
    <row r="54" spans="1:12" ht="12.75">
      <c r="A54" s="48" t="s">
        <v>162</v>
      </c>
      <c r="B54" s="31" t="s">
        <v>216</v>
      </c>
      <c r="C54" s="54" t="s">
        <v>200</v>
      </c>
      <c r="D54" s="54" t="s">
        <v>204</v>
      </c>
      <c r="E54" s="55">
        <v>4219907</v>
      </c>
      <c r="F54" s="55">
        <v>611</v>
      </c>
      <c r="G54" s="55" t="s">
        <v>205</v>
      </c>
      <c r="H54" s="30">
        <v>340341</v>
      </c>
      <c r="I54" s="57">
        <v>0</v>
      </c>
      <c r="J54" s="57"/>
      <c r="K54" s="57">
        <v>0</v>
      </c>
      <c r="L54" s="58"/>
    </row>
    <row r="55" spans="1:12" ht="12.75">
      <c r="A55" s="48" t="s">
        <v>217</v>
      </c>
      <c r="B55" s="31" t="s">
        <v>159</v>
      </c>
      <c r="C55" s="54" t="s">
        <v>200</v>
      </c>
      <c r="D55" s="54" t="s">
        <v>204</v>
      </c>
      <c r="E55" s="55">
        <v>4219907</v>
      </c>
      <c r="F55" s="55">
        <v>611</v>
      </c>
      <c r="G55" s="55" t="s">
        <v>205</v>
      </c>
      <c r="H55" s="30">
        <v>340343</v>
      </c>
      <c r="I55" s="59"/>
      <c r="J55" s="57"/>
      <c r="K55" s="57"/>
      <c r="L55" s="58"/>
    </row>
    <row r="56" spans="1:12" ht="12.75">
      <c r="A56" s="48" t="s">
        <v>218</v>
      </c>
      <c r="B56" s="31" t="s">
        <v>219</v>
      </c>
      <c r="C56" s="54" t="s">
        <v>200</v>
      </c>
      <c r="D56" s="54" t="s">
        <v>204</v>
      </c>
      <c r="E56" s="55">
        <v>4219907</v>
      </c>
      <c r="F56" s="55">
        <v>611</v>
      </c>
      <c r="G56" s="55" t="s">
        <v>205</v>
      </c>
      <c r="H56" s="30">
        <v>340344</v>
      </c>
      <c r="I56" s="57"/>
      <c r="J56" s="57"/>
      <c r="K56" s="57"/>
      <c r="L56" s="58"/>
    </row>
    <row r="57" spans="1:12" ht="12.75">
      <c r="A57" s="48" t="s">
        <v>220</v>
      </c>
      <c r="B57" s="31" t="s">
        <v>161</v>
      </c>
      <c r="C57" s="54" t="s">
        <v>200</v>
      </c>
      <c r="D57" s="54" t="s">
        <v>204</v>
      </c>
      <c r="E57" s="55">
        <v>4219907</v>
      </c>
      <c r="F57" s="55">
        <v>611</v>
      </c>
      <c r="G57" s="55" t="s">
        <v>205</v>
      </c>
      <c r="H57" s="30">
        <v>340346</v>
      </c>
      <c r="I57" s="57"/>
      <c r="J57" s="57"/>
      <c r="K57" s="57"/>
      <c r="L57" s="58"/>
    </row>
    <row r="58" spans="1:12" ht="12.75">
      <c r="A58" s="48" t="s">
        <v>221</v>
      </c>
      <c r="B58" s="31" t="s">
        <v>114</v>
      </c>
      <c r="C58" s="54" t="s">
        <v>200</v>
      </c>
      <c r="D58" s="54" t="s">
        <v>204</v>
      </c>
      <c r="E58" s="55">
        <v>4219907</v>
      </c>
      <c r="F58" s="55">
        <v>611</v>
      </c>
      <c r="G58" s="55" t="s">
        <v>205</v>
      </c>
      <c r="H58" s="30">
        <v>340700</v>
      </c>
      <c r="I58" s="59">
        <v>6120</v>
      </c>
      <c r="J58" s="57"/>
      <c r="K58" s="57">
        <v>6120</v>
      </c>
      <c r="L58" s="58"/>
    </row>
    <row r="59" spans="1:12" ht="25.5">
      <c r="A59" s="48" t="s">
        <v>224</v>
      </c>
      <c r="B59" s="28" t="s">
        <v>95</v>
      </c>
      <c r="C59" s="54" t="s">
        <v>200</v>
      </c>
      <c r="D59" s="54" t="s">
        <v>204</v>
      </c>
      <c r="E59" s="55">
        <v>4219901</v>
      </c>
      <c r="F59" s="55">
        <v>611</v>
      </c>
      <c r="G59" s="55" t="s">
        <v>222</v>
      </c>
      <c r="H59" s="29">
        <v>210</v>
      </c>
      <c r="I59" s="59">
        <f>I60+I61+I62+I63</f>
        <v>24061117.56</v>
      </c>
      <c r="J59" s="57">
        <f>J60+J62+J63</f>
        <v>0</v>
      </c>
      <c r="K59" s="57">
        <f>K60+K61+K62+K63</f>
        <v>24061117.56</v>
      </c>
      <c r="L59" s="58">
        <f>L60+L62+L63</f>
        <v>0</v>
      </c>
    </row>
    <row r="60" spans="1:12" ht="12.75">
      <c r="A60" s="48" t="s">
        <v>164</v>
      </c>
      <c r="B60" s="28" t="s">
        <v>97</v>
      </c>
      <c r="C60" s="54" t="s">
        <v>200</v>
      </c>
      <c r="D60" s="54" t="s">
        <v>204</v>
      </c>
      <c r="E60" s="55">
        <v>4219901</v>
      </c>
      <c r="F60" s="55">
        <v>611</v>
      </c>
      <c r="G60" s="55" t="s">
        <v>222</v>
      </c>
      <c r="H60" s="30">
        <v>211500</v>
      </c>
      <c r="I60" s="57">
        <v>18448848.24</v>
      </c>
      <c r="J60" s="57"/>
      <c r="K60" s="57">
        <v>18448848.24</v>
      </c>
      <c r="L60" s="58"/>
    </row>
    <row r="61" spans="1:12" ht="25.5">
      <c r="A61" s="60" t="s">
        <v>166</v>
      </c>
      <c r="B61" s="28" t="s">
        <v>207</v>
      </c>
      <c r="C61" s="54" t="s">
        <v>200</v>
      </c>
      <c r="D61" s="54" t="s">
        <v>204</v>
      </c>
      <c r="E61" s="55">
        <v>4219901</v>
      </c>
      <c r="F61" s="55">
        <v>611</v>
      </c>
      <c r="G61" s="55" t="s">
        <v>222</v>
      </c>
      <c r="H61" s="30">
        <v>212104</v>
      </c>
      <c r="I61" s="57">
        <v>47500</v>
      </c>
      <c r="J61" s="57"/>
      <c r="K61" s="57">
        <v>47500</v>
      </c>
      <c r="L61" s="58"/>
    </row>
    <row r="62" spans="1:12" ht="12.75">
      <c r="A62" s="48" t="s">
        <v>272</v>
      </c>
      <c r="B62" s="28" t="s">
        <v>114</v>
      </c>
      <c r="C62" s="54" t="s">
        <v>200</v>
      </c>
      <c r="D62" s="54" t="s">
        <v>204</v>
      </c>
      <c r="E62" s="55">
        <v>4219901</v>
      </c>
      <c r="F62" s="55">
        <v>611</v>
      </c>
      <c r="G62" s="55" t="s">
        <v>222</v>
      </c>
      <c r="H62" s="30">
        <v>212700</v>
      </c>
      <c r="I62" s="57">
        <v>50</v>
      </c>
      <c r="J62" s="57"/>
      <c r="K62" s="57">
        <v>50</v>
      </c>
      <c r="L62" s="58"/>
    </row>
    <row r="63" spans="1:12" ht="12.75">
      <c r="A63" s="62" t="s">
        <v>273</v>
      </c>
      <c r="B63" s="28" t="s">
        <v>101</v>
      </c>
      <c r="C63" s="54" t="s">
        <v>200</v>
      </c>
      <c r="D63" s="54" t="s">
        <v>204</v>
      </c>
      <c r="E63" s="55">
        <v>4219901</v>
      </c>
      <c r="F63" s="55">
        <v>611</v>
      </c>
      <c r="G63" s="55" t="s">
        <v>222</v>
      </c>
      <c r="H63" s="30">
        <v>213500</v>
      </c>
      <c r="I63" s="57">
        <v>5564719.32</v>
      </c>
      <c r="J63" s="57"/>
      <c r="K63" s="57">
        <v>5564719.32</v>
      </c>
      <c r="L63" s="58"/>
    </row>
    <row r="64" spans="1:12" ht="12.75">
      <c r="A64" s="48" t="s">
        <v>274</v>
      </c>
      <c r="B64" s="31" t="s">
        <v>103</v>
      </c>
      <c r="C64" s="54" t="s">
        <v>200</v>
      </c>
      <c r="D64" s="54" t="s">
        <v>204</v>
      </c>
      <c r="E64" s="55">
        <v>4219901</v>
      </c>
      <c r="F64" s="55">
        <v>611</v>
      </c>
      <c r="G64" s="55" t="s">
        <v>222</v>
      </c>
      <c r="H64" s="29">
        <v>220</v>
      </c>
      <c r="I64" s="57">
        <f>I65+I66+I67+I73+I74+I78</f>
        <v>130141.92</v>
      </c>
      <c r="J64" s="57">
        <f>J65+J66+J67+J73+J74+J78</f>
        <v>24888</v>
      </c>
      <c r="K64" s="57">
        <f>K65+K66+K67+K73+K74+K78</f>
        <v>105253.92</v>
      </c>
      <c r="L64" s="58">
        <f>L65+L66+L67+L73+L74+L78</f>
        <v>0</v>
      </c>
    </row>
    <row r="65" spans="1:12" ht="12.75">
      <c r="A65" s="48" t="s">
        <v>275</v>
      </c>
      <c r="B65" s="31" t="s">
        <v>105</v>
      </c>
      <c r="C65" s="54" t="s">
        <v>200</v>
      </c>
      <c r="D65" s="54" t="s">
        <v>204</v>
      </c>
      <c r="E65" s="55">
        <v>4219901</v>
      </c>
      <c r="F65" s="55">
        <v>611</v>
      </c>
      <c r="G65" s="55" t="s">
        <v>222</v>
      </c>
      <c r="H65" s="30">
        <v>221500</v>
      </c>
      <c r="I65" s="57">
        <v>105253.92</v>
      </c>
      <c r="J65" s="57"/>
      <c r="K65" s="57">
        <v>105253.92</v>
      </c>
      <c r="L65" s="58"/>
    </row>
    <row r="66" spans="1:12" ht="12.75">
      <c r="A66" s="48" t="s">
        <v>287</v>
      </c>
      <c r="B66" s="31" t="s">
        <v>107</v>
      </c>
      <c r="C66" s="54" t="s">
        <v>200</v>
      </c>
      <c r="D66" s="54" t="s">
        <v>204</v>
      </c>
      <c r="E66" s="55">
        <v>4219901</v>
      </c>
      <c r="F66" s="55">
        <v>611</v>
      </c>
      <c r="G66" s="55" t="s">
        <v>222</v>
      </c>
      <c r="H66" s="30">
        <v>222500</v>
      </c>
      <c r="I66" s="57"/>
      <c r="J66" s="57"/>
      <c r="K66" s="57"/>
      <c r="L66" s="58"/>
    </row>
    <row r="67" spans="1:12" ht="12.75">
      <c r="A67" s="48" t="s">
        <v>288</v>
      </c>
      <c r="B67" s="31" t="s">
        <v>109</v>
      </c>
      <c r="C67" s="54" t="s">
        <v>200</v>
      </c>
      <c r="D67" s="54" t="s">
        <v>204</v>
      </c>
      <c r="E67" s="55">
        <v>4219901</v>
      </c>
      <c r="F67" s="55">
        <v>611</v>
      </c>
      <c r="G67" s="55" t="s">
        <v>222</v>
      </c>
      <c r="H67" s="30">
        <v>223000</v>
      </c>
      <c r="I67" s="57">
        <f>I68+I69+I70+I71+I72</f>
        <v>0</v>
      </c>
      <c r="J67" s="57">
        <f>J68+J69+J70+J71+J72</f>
        <v>0</v>
      </c>
      <c r="K67" s="57">
        <f>K68+K69+K70+K71+K72</f>
        <v>0</v>
      </c>
      <c r="L67" s="58">
        <f>L68+L69+L70+L71+L72</f>
        <v>0</v>
      </c>
    </row>
    <row r="68" spans="1:12" ht="12.75">
      <c r="A68" s="48" t="s">
        <v>289</v>
      </c>
      <c r="B68" s="31" t="s">
        <v>110</v>
      </c>
      <c r="C68" s="54" t="s">
        <v>200</v>
      </c>
      <c r="D68" s="54" t="s">
        <v>204</v>
      </c>
      <c r="E68" s="55">
        <v>4219901</v>
      </c>
      <c r="F68" s="55">
        <v>611</v>
      </c>
      <c r="G68" s="55" t="s">
        <v>222</v>
      </c>
      <c r="H68" s="30">
        <v>223101</v>
      </c>
      <c r="I68" s="57"/>
      <c r="J68" s="57"/>
      <c r="K68" s="57"/>
      <c r="L68" s="58"/>
    </row>
    <row r="69" spans="1:12" ht="12.75">
      <c r="A69" s="48" t="s">
        <v>290</v>
      </c>
      <c r="B69" s="31" t="s">
        <v>111</v>
      </c>
      <c r="C69" s="54" t="s">
        <v>200</v>
      </c>
      <c r="D69" s="54" t="s">
        <v>204</v>
      </c>
      <c r="E69" s="55">
        <v>4219901</v>
      </c>
      <c r="F69" s="55">
        <v>611</v>
      </c>
      <c r="G69" s="55" t="s">
        <v>222</v>
      </c>
      <c r="H69" s="30">
        <v>223102</v>
      </c>
      <c r="I69" s="57"/>
      <c r="J69" s="57"/>
      <c r="K69" s="57"/>
      <c r="L69" s="58"/>
    </row>
    <row r="70" spans="1:12" ht="12.75">
      <c r="A70" s="48" t="s">
        <v>291</v>
      </c>
      <c r="B70" s="31" t="s">
        <v>112</v>
      </c>
      <c r="C70" s="54" t="s">
        <v>200</v>
      </c>
      <c r="D70" s="54" t="s">
        <v>204</v>
      </c>
      <c r="E70" s="55">
        <v>4219901</v>
      </c>
      <c r="F70" s="55">
        <v>611</v>
      </c>
      <c r="G70" s="55" t="s">
        <v>222</v>
      </c>
      <c r="H70" s="30">
        <v>223108</v>
      </c>
      <c r="I70" s="57"/>
      <c r="J70" s="57"/>
      <c r="K70" s="57"/>
      <c r="L70" s="58"/>
    </row>
    <row r="71" spans="1:12" ht="12.75">
      <c r="A71" s="48" t="s">
        <v>292</v>
      </c>
      <c r="B71" s="31" t="s">
        <v>113</v>
      </c>
      <c r="C71" s="54" t="s">
        <v>200</v>
      </c>
      <c r="D71" s="54" t="s">
        <v>204</v>
      </c>
      <c r="E71" s="55">
        <v>4219901</v>
      </c>
      <c r="F71" s="55">
        <v>611</v>
      </c>
      <c r="G71" s="55" t="s">
        <v>222</v>
      </c>
      <c r="H71" s="30">
        <v>223110</v>
      </c>
      <c r="I71" s="57"/>
      <c r="J71" s="57"/>
      <c r="K71" s="57"/>
      <c r="L71" s="58"/>
    </row>
    <row r="72" spans="1:12" ht="12.75">
      <c r="A72" s="48" t="s">
        <v>293</v>
      </c>
      <c r="B72" s="31" t="s">
        <v>114</v>
      </c>
      <c r="C72" s="54" t="s">
        <v>200</v>
      </c>
      <c r="D72" s="54" t="s">
        <v>204</v>
      </c>
      <c r="E72" s="55">
        <v>4219901</v>
      </c>
      <c r="F72" s="55">
        <v>611</v>
      </c>
      <c r="G72" s="55" t="s">
        <v>222</v>
      </c>
      <c r="H72" s="30">
        <v>223700</v>
      </c>
      <c r="I72" s="57"/>
      <c r="J72" s="57"/>
      <c r="K72" s="57"/>
      <c r="L72" s="58"/>
    </row>
    <row r="73" spans="1:12" ht="12.75">
      <c r="A73" s="48" t="s">
        <v>294</v>
      </c>
      <c r="B73" s="28" t="s">
        <v>116</v>
      </c>
      <c r="C73" s="54" t="s">
        <v>200</v>
      </c>
      <c r="D73" s="54" t="s">
        <v>204</v>
      </c>
      <c r="E73" s="55">
        <v>4219901</v>
      </c>
      <c r="F73" s="55">
        <v>611</v>
      </c>
      <c r="G73" s="55" t="s">
        <v>222</v>
      </c>
      <c r="H73" s="30">
        <v>224700</v>
      </c>
      <c r="I73" s="59"/>
      <c r="J73" s="57"/>
      <c r="K73" s="57"/>
      <c r="L73" s="58"/>
    </row>
    <row r="74" spans="1:12" ht="12.75">
      <c r="A74" s="62" t="s">
        <v>295</v>
      </c>
      <c r="B74" s="28" t="s">
        <v>118</v>
      </c>
      <c r="C74" s="54" t="s">
        <v>200</v>
      </c>
      <c r="D74" s="54" t="s">
        <v>204</v>
      </c>
      <c r="E74" s="55">
        <v>4219901</v>
      </c>
      <c r="F74" s="55">
        <v>611</v>
      </c>
      <c r="G74" s="55" t="s">
        <v>222</v>
      </c>
      <c r="H74" s="30">
        <v>225000</v>
      </c>
      <c r="I74" s="57">
        <f>I75+I76+I77</f>
        <v>24888</v>
      </c>
      <c r="J74" s="57">
        <f>J75+J76+J77</f>
        <v>24888</v>
      </c>
      <c r="K74" s="57">
        <f>K75+K76+K77</f>
        <v>0</v>
      </c>
      <c r="L74" s="58">
        <f>L75+L76+L77</f>
        <v>0</v>
      </c>
    </row>
    <row r="75" spans="1:12" ht="12.75">
      <c r="A75" s="48" t="s">
        <v>296</v>
      </c>
      <c r="B75" s="31" t="s">
        <v>120</v>
      </c>
      <c r="C75" s="54" t="s">
        <v>200</v>
      </c>
      <c r="D75" s="54" t="s">
        <v>204</v>
      </c>
      <c r="E75" s="55">
        <v>4219901</v>
      </c>
      <c r="F75" s="55">
        <v>611</v>
      </c>
      <c r="G75" s="55" t="s">
        <v>222</v>
      </c>
      <c r="H75" s="61">
        <v>225218</v>
      </c>
      <c r="I75" s="57"/>
      <c r="J75" s="57"/>
      <c r="K75" s="57"/>
      <c r="L75" s="58"/>
    </row>
    <row r="76" spans="1:12" ht="12.75">
      <c r="A76" s="48" t="s">
        <v>297</v>
      </c>
      <c r="B76" s="31" t="s">
        <v>122</v>
      </c>
      <c r="C76" s="54" t="s">
        <v>200</v>
      </c>
      <c r="D76" s="54" t="s">
        <v>204</v>
      </c>
      <c r="E76" s="55">
        <v>4219901</v>
      </c>
      <c r="F76" s="55">
        <v>611</v>
      </c>
      <c r="G76" s="55" t="s">
        <v>222</v>
      </c>
      <c r="H76" s="30">
        <v>225319</v>
      </c>
      <c r="I76" s="57"/>
      <c r="J76" s="57"/>
      <c r="K76" s="57"/>
      <c r="L76" s="58"/>
    </row>
    <row r="77" spans="1:12" ht="12.75">
      <c r="A77" s="48" t="s">
        <v>298</v>
      </c>
      <c r="B77" s="31" t="s">
        <v>124</v>
      </c>
      <c r="C77" s="54" t="s">
        <v>200</v>
      </c>
      <c r="D77" s="54" t="s">
        <v>204</v>
      </c>
      <c r="E77" s="55">
        <v>4219901</v>
      </c>
      <c r="F77" s="55">
        <v>611</v>
      </c>
      <c r="G77" s="55" t="s">
        <v>222</v>
      </c>
      <c r="H77" s="30">
        <v>225700</v>
      </c>
      <c r="I77" s="59">
        <v>24888</v>
      </c>
      <c r="J77" s="57">
        <v>24888</v>
      </c>
      <c r="K77" s="57"/>
      <c r="L77" s="58"/>
    </row>
    <row r="78" spans="1:12" ht="12.75">
      <c r="A78" s="48" t="s">
        <v>299</v>
      </c>
      <c r="B78" s="28" t="s">
        <v>126</v>
      </c>
      <c r="C78" s="54" t="s">
        <v>200</v>
      </c>
      <c r="D78" s="54" t="s">
        <v>204</v>
      </c>
      <c r="E78" s="55">
        <v>4219901</v>
      </c>
      <c r="F78" s="55">
        <v>611</v>
      </c>
      <c r="G78" s="55" t="s">
        <v>222</v>
      </c>
      <c r="H78" s="29">
        <v>226</v>
      </c>
      <c r="I78" s="57">
        <f>I79+I81+I82+I80</f>
        <v>0</v>
      </c>
      <c r="J78" s="57">
        <f>J79+J81+J82</f>
        <v>0</v>
      </c>
      <c r="K78" s="57">
        <f>K79+K81+K82</f>
        <v>0</v>
      </c>
      <c r="L78" s="58">
        <f>L79+L81+L82</f>
        <v>0</v>
      </c>
    </row>
    <row r="79" spans="1:12" ht="12.75">
      <c r="A79" s="48" t="s">
        <v>300</v>
      </c>
      <c r="B79" s="31" t="s">
        <v>128</v>
      </c>
      <c r="C79" s="54" t="s">
        <v>200</v>
      </c>
      <c r="D79" s="54" t="s">
        <v>204</v>
      </c>
      <c r="E79" s="55">
        <v>4219901</v>
      </c>
      <c r="F79" s="55">
        <v>611</v>
      </c>
      <c r="G79" s="55" t="s">
        <v>222</v>
      </c>
      <c r="H79" s="30">
        <v>226123</v>
      </c>
      <c r="I79" s="57">
        <v>0</v>
      </c>
      <c r="J79" s="57"/>
      <c r="K79" s="57">
        <v>0</v>
      </c>
      <c r="L79" s="58"/>
    </row>
    <row r="80" spans="1:12" ht="12.75">
      <c r="A80" s="48" t="s">
        <v>301</v>
      </c>
      <c r="B80" s="31" t="s">
        <v>223</v>
      </c>
      <c r="C80" s="54" t="s">
        <v>200</v>
      </c>
      <c r="D80" s="54" t="s">
        <v>204</v>
      </c>
      <c r="E80" s="55">
        <v>4219901</v>
      </c>
      <c r="F80" s="55">
        <v>611</v>
      </c>
      <c r="G80" s="55" t="s">
        <v>222</v>
      </c>
      <c r="H80" s="30">
        <v>226128</v>
      </c>
      <c r="I80" s="57"/>
      <c r="J80" s="57"/>
      <c r="K80" s="57"/>
      <c r="L80" s="58"/>
    </row>
    <row r="81" spans="1:12" ht="12.75">
      <c r="A81" s="48" t="s">
        <v>302</v>
      </c>
      <c r="B81" s="31" t="s">
        <v>130</v>
      </c>
      <c r="C81" s="54" t="s">
        <v>200</v>
      </c>
      <c r="D81" s="54" t="s">
        <v>204</v>
      </c>
      <c r="E81" s="55">
        <v>4219901</v>
      </c>
      <c r="F81" s="55">
        <v>611</v>
      </c>
      <c r="G81" s="55" t="s">
        <v>222</v>
      </c>
      <c r="H81" s="30">
        <v>226144</v>
      </c>
      <c r="I81" s="57"/>
      <c r="J81" s="57"/>
      <c r="K81" s="57"/>
      <c r="L81" s="58"/>
    </row>
    <row r="82" spans="1:12" ht="12.75">
      <c r="A82" s="48" t="s">
        <v>303</v>
      </c>
      <c r="B82" s="31" t="s">
        <v>132</v>
      </c>
      <c r="C82" s="54" t="s">
        <v>200</v>
      </c>
      <c r="D82" s="54" t="s">
        <v>204</v>
      </c>
      <c r="E82" s="55">
        <v>4219901</v>
      </c>
      <c r="F82" s="55">
        <v>611</v>
      </c>
      <c r="G82" s="55" t="s">
        <v>222</v>
      </c>
      <c r="H82" s="30">
        <v>226700</v>
      </c>
      <c r="I82" s="57"/>
      <c r="J82" s="57"/>
      <c r="K82" s="57"/>
      <c r="L82" s="58"/>
    </row>
    <row r="83" spans="1:12" ht="25.5">
      <c r="A83" s="48" t="s">
        <v>276</v>
      </c>
      <c r="B83" s="28" t="s">
        <v>134</v>
      </c>
      <c r="C83" s="54" t="s">
        <v>200</v>
      </c>
      <c r="D83" s="54" t="s">
        <v>204</v>
      </c>
      <c r="E83" s="55">
        <v>4219901</v>
      </c>
      <c r="F83" s="55">
        <v>611</v>
      </c>
      <c r="G83" s="55" t="s">
        <v>222</v>
      </c>
      <c r="H83" s="29">
        <v>240</v>
      </c>
      <c r="I83" s="57">
        <f>I84</f>
        <v>0</v>
      </c>
      <c r="J83" s="57">
        <f>J84</f>
        <v>0</v>
      </c>
      <c r="K83" s="57">
        <f>K84</f>
        <v>0</v>
      </c>
      <c r="L83" s="58">
        <f>L84</f>
        <v>0</v>
      </c>
    </row>
    <row r="84" spans="1:12" ht="38.25">
      <c r="A84" s="48" t="s">
        <v>277</v>
      </c>
      <c r="B84" s="28" t="s">
        <v>136</v>
      </c>
      <c r="C84" s="54" t="s">
        <v>200</v>
      </c>
      <c r="D84" s="54" t="s">
        <v>204</v>
      </c>
      <c r="E84" s="55">
        <v>4219901</v>
      </c>
      <c r="F84" s="55">
        <v>611</v>
      </c>
      <c r="G84" s="55" t="s">
        <v>222</v>
      </c>
      <c r="H84" s="29">
        <v>241</v>
      </c>
      <c r="I84" s="57"/>
      <c r="J84" s="57"/>
      <c r="K84" s="57"/>
      <c r="L84" s="58"/>
    </row>
    <row r="85" spans="1:12" ht="12.75">
      <c r="A85" s="48" t="s">
        <v>278</v>
      </c>
      <c r="B85" s="28" t="s">
        <v>321</v>
      </c>
      <c r="C85" s="54" t="s">
        <v>200</v>
      </c>
      <c r="D85" s="54" t="s">
        <v>204</v>
      </c>
      <c r="E85" s="55">
        <v>4219901</v>
      </c>
      <c r="F85" s="55">
        <v>611</v>
      </c>
      <c r="G85" s="55" t="s">
        <v>222</v>
      </c>
      <c r="H85" s="29">
        <v>260</v>
      </c>
      <c r="I85" s="57">
        <f>I86</f>
        <v>0</v>
      </c>
      <c r="J85" s="57">
        <f>J86</f>
        <v>0</v>
      </c>
      <c r="K85" s="57">
        <f>K86</f>
        <v>0</v>
      </c>
      <c r="L85" s="58">
        <f>L86</f>
        <v>0</v>
      </c>
    </row>
    <row r="86" spans="1:12" ht="12.75">
      <c r="A86" s="48" t="s">
        <v>304</v>
      </c>
      <c r="B86" s="28" t="s">
        <v>140</v>
      </c>
      <c r="C86" s="54" t="s">
        <v>200</v>
      </c>
      <c r="D86" s="54" t="s">
        <v>204</v>
      </c>
      <c r="E86" s="55">
        <v>4219901</v>
      </c>
      <c r="F86" s="55">
        <v>611</v>
      </c>
      <c r="G86" s="55" t="s">
        <v>222</v>
      </c>
      <c r="H86" s="29">
        <v>262</v>
      </c>
      <c r="I86" s="57"/>
      <c r="J86" s="57"/>
      <c r="K86" s="57"/>
      <c r="L86" s="58"/>
    </row>
    <row r="87" spans="1:12" ht="12.75">
      <c r="A87" s="48" t="s">
        <v>279</v>
      </c>
      <c r="B87" s="28" t="s">
        <v>142</v>
      </c>
      <c r="C87" s="54" t="s">
        <v>200</v>
      </c>
      <c r="D87" s="54" t="s">
        <v>204</v>
      </c>
      <c r="E87" s="55">
        <v>4219901</v>
      </c>
      <c r="F87" s="55">
        <v>611</v>
      </c>
      <c r="G87" s="55" t="s">
        <v>222</v>
      </c>
      <c r="H87" s="29">
        <v>290</v>
      </c>
      <c r="I87" s="57"/>
      <c r="J87" s="57"/>
      <c r="K87" s="57"/>
      <c r="L87" s="58"/>
    </row>
    <row r="88" spans="1:12" ht="12.75">
      <c r="A88" s="48" t="s">
        <v>280</v>
      </c>
      <c r="B88" s="28" t="s">
        <v>144</v>
      </c>
      <c r="C88" s="54" t="s">
        <v>200</v>
      </c>
      <c r="D88" s="54" t="s">
        <v>204</v>
      </c>
      <c r="E88" s="55">
        <v>4219901</v>
      </c>
      <c r="F88" s="55">
        <v>611</v>
      </c>
      <c r="G88" s="55" t="s">
        <v>222</v>
      </c>
      <c r="H88" s="29">
        <v>300</v>
      </c>
      <c r="I88" s="57">
        <f>I89+I92+I93+I94</f>
        <v>3808.08</v>
      </c>
      <c r="J88" s="57">
        <f>J89+J92+J93+J94</f>
        <v>0</v>
      </c>
      <c r="K88" s="57">
        <f>K89+K92+K93+K94</f>
        <v>3808.08</v>
      </c>
      <c r="L88" s="58">
        <f>L89+L92+L93+L94</f>
        <v>0</v>
      </c>
    </row>
    <row r="89" spans="1:12" ht="12.75">
      <c r="A89" s="62" t="s">
        <v>305</v>
      </c>
      <c r="B89" s="28" t="s">
        <v>145</v>
      </c>
      <c r="C89" s="54" t="s">
        <v>200</v>
      </c>
      <c r="D89" s="54" t="s">
        <v>204</v>
      </c>
      <c r="E89" s="55">
        <v>4219901</v>
      </c>
      <c r="F89" s="55">
        <v>611</v>
      </c>
      <c r="G89" s="55" t="s">
        <v>222</v>
      </c>
      <c r="H89" s="29">
        <v>310</v>
      </c>
      <c r="I89" s="57">
        <f>I90+I91</f>
        <v>0</v>
      </c>
      <c r="J89" s="57">
        <f>J90+J91</f>
        <v>0</v>
      </c>
      <c r="K89" s="57">
        <f>K90+K91</f>
        <v>0</v>
      </c>
      <c r="L89" s="58">
        <f>L90+L91</f>
        <v>0</v>
      </c>
    </row>
    <row r="90" spans="1:12" ht="12.75">
      <c r="A90" s="48" t="s">
        <v>306</v>
      </c>
      <c r="B90" s="28" t="s">
        <v>147</v>
      </c>
      <c r="C90" s="54" t="s">
        <v>200</v>
      </c>
      <c r="D90" s="54" t="s">
        <v>204</v>
      </c>
      <c r="E90" s="55">
        <v>4219901</v>
      </c>
      <c r="F90" s="55">
        <v>611</v>
      </c>
      <c r="G90" s="55" t="s">
        <v>222</v>
      </c>
      <c r="H90" s="30">
        <v>310312</v>
      </c>
      <c r="I90" s="57"/>
      <c r="J90" s="57"/>
      <c r="K90" s="57"/>
      <c r="L90" s="58"/>
    </row>
    <row r="91" spans="1:12" ht="25.5">
      <c r="A91" s="48" t="s">
        <v>307</v>
      </c>
      <c r="B91" s="28" t="s">
        <v>149</v>
      </c>
      <c r="C91" s="54" t="s">
        <v>200</v>
      </c>
      <c r="D91" s="54" t="s">
        <v>204</v>
      </c>
      <c r="E91" s="55">
        <v>4219901</v>
      </c>
      <c r="F91" s="55">
        <v>611</v>
      </c>
      <c r="G91" s="55" t="s">
        <v>222</v>
      </c>
      <c r="H91" s="30">
        <v>310700</v>
      </c>
      <c r="I91" s="59"/>
      <c r="J91" s="57"/>
      <c r="K91" s="57"/>
      <c r="L91" s="58"/>
    </row>
    <row r="92" spans="1:12" ht="25.5">
      <c r="A92" s="48" t="s">
        <v>308</v>
      </c>
      <c r="B92" s="28" t="s">
        <v>151</v>
      </c>
      <c r="C92" s="54" t="s">
        <v>200</v>
      </c>
      <c r="D92" s="54" t="s">
        <v>204</v>
      </c>
      <c r="E92" s="55">
        <v>4219901</v>
      </c>
      <c r="F92" s="55">
        <v>611</v>
      </c>
      <c r="G92" s="55" t="s">
        <v>222</v>
      </c>
      <c r="H92" s="29">
        <v>320</v>
      </c>
      <c r="I92" s="57"/>
      <c r="J92" s="57"/>
      <c r="K92" s="57"/>
      <c r="L92" s="58"/>
    </row>
    <row r="93" spans="1:12" ht="25.5">
      <c r="A93" s="48" t="s">
        <v>309</v>
      </c>
      <c r="B93" s="28" t="s">
        <v>153</v>
      </c>
      <c r="C93" s="54" t="s">
        <v>200</v>
      </c>
      <c r="D93" s="54" t="s">
        <v>204</v>
      </c>
      <c r="E93" s="55">
        <v>4219901</v>
      </c>
      <c r="F93" s="55">
        <v>611</v>
      </c>
      <c r="G93" s="55" t="s">
        <v>222</v>
      </c>
      <c r="H93" s="29">
        <v>330</v>
      </c>
      <c r="I93" s="57"/>
      <c r="J93" s="57"/>
      <c r="K93" s="57"/>
      <c r="L93" s="58"/>
    </row>
    <row r="94" spans="1:12" ht="12.75">
      <c r="A94" s="48" t="s">
        <v>310</v>
      </c>
      <c r="B94" s="28" t="s">
        <v>155</v>
      </c>
      <c r="C94" s="54" t="s">
        <v>200</v>
      </c>
      <c r="D94" s="54" t="s">
        <v>204</v>
      </c>
      <c r="E94" s="55">
        <v>4219901</v>
      </c>
      <c r="F94" s="55">
        <v>611</v>
      </c>
      <c r="G94" s="55" t="s">
        <v>222</v>
      </c>
      <c r="H94" s="30">
        <v>340000</v>
      </c>
      <c r="I94" s="57">
        <f>I95+I97+I98+I99+I96</f>
        <v>3808.08</v>
      </c>
      <c r="J94" s="57">
        <f>J95+J97+J98+J99</f>
        <v>0</v>
      </c>
      <c r="K94" s="57">
        <f>K95+K97+K98+K99</f>
        <v>3808.08</v>
      </c>
      <c r="L94" s="58">
        <f>L95+L97+L98+L99</f>
        <v>0</v>
      </c>
    </row>
    <row r="95" spans="1:12" ht="12.75">
      <c r="A95" s="48" t="s">
        <v>311</v>
      </c>
      <c r="B95" s="31" t="s">
        <v>157</v>
      </c>
      <c r="C95" s="54" t="s">
        <v>200</v>
      </c>
      <c r="D95" s="54" t="s">
        <v>204</v>
      </c>
      <c r="E95" s="55">
        <v>4219901</v>
      </c>
      <c r="F95" s="55">
        <v>611</v>
      </c>
      <c r="G95" s="55" t="s">
        <v>222</v>
      </c>
      <c r="H95" s="30">
        <v>340160</v>
      </c>
      <c r="I95" s="57"/>
      <c r="J95" s="57"/>
      <c r="K95" s="57"/>
      <c r="L95" s="58"/>
    </row>
    <row r="96" spans="1:12" ht="12.75">
      <c r="A96" s="48" t="s">
        <v>312</v>
      </c>
      <c r="B96" s="31" t="s">
        <v>216</v>
      </c>
      <c r="C96" s="54" t="s">
        <v>200</v>
      </c>
      <c r="D96" s="54" t="s">
        <v>204</v>
      </c>
      <c r="E96" s="55">
        <v>4219901</v>
      </c>
      <c r="F96" s="55">
        <v>611</v>
      </c>
      <c r="G96" s="55" t="s">
        <v>222</v>
      </c>
      <c r="H96" s="30">
        <v>340341</v>
      </c>
      <c r="I96" s="57"/>
      <c r="J96" s="57"/>
      <c r="K96" s="57"/>
      <c r="L96" s="58"/>
    </row>
    <row r="97" spans="1:12" ht="12.75">
      <c r="A97" s="48" t="s">
        <v>313</v>
      </c>
      <c r="B97" s="31" t="s">
        <v>159</v>
      </c>
      <c r="C97" s="54" t="s">
        <v>200</v>
      </c>
      <c r="D97" s="54" t="s">
        <v>204</v>
      </c>
      <c r="E97" s="55">
        <v>4219901</v>
      </c>
      <c r="F97" s="55">
        <v>611</v>
      </c>
      <c r="G97" s="55" t="s">
        <v>222</v>
      </c>
      <c r="H97" s="30">
        <v>340343</v>
      </c>
      <c r="I97" s="57"/>
      <c r="J97" s="57"/>
      <c r="K97" s="57"/>
      <c r="L97" s="58"/>
    </row>
    <row r="98" spans="1:12" ht="12.75">
      <c r="A98" s="48" t="s">
        <v>314</v>
      </c>
      <c r="B98" s="31" t="s">
        <v>161</v>
      </c>
      <c r="C98" s="54" t="s">
        <v>200</v>
      </c>
      <c r="D98" s="54" t="s">
        <v>204</v>
      </c>
      <c r="E98" s="55">
        <v>4219901</v>
      </c>
      <c r="F98" s="55">
        <v>611</v>
      </c>
      <c r="G98" s="55" t="s">
        <v>222</v>
      </c>
      <c r="H98" s="30">
        <v>340346</v>
      </c>
      <c r="I98" s="57"/>
      <c r="J98" s="57"/>
      <c r="K98" s="57"/>
      <c r="L98" s="58"/>
    </row>
    <row r="99" spans="1:12" ht="12.75">
      <c r="A99" s="48" t="s">
        <v>315</v>
      </c>
      <c r="B99" s="31" t="s">
        <v>114</v>
      </c>
      <c r="C99" s="54" t="s">
        <v>200</v>
      </c>
      <c r="D99" s="54" t="s">
        <v>204</v>
      </c>
      <c r="E99" s="55">
        <v>4219901</v>
      </c>
      <c r="F99" s="55">
        <v>611</v>
      </c>
      <c r="G99" s="55" t="s">
        <v>222</v>
      </c>
      <c r="H99" s="30">
        <v>340700</v>
      </c>
      <c r="I99" s="57">
        <v>3808.08</v>
      </c>
      <c r="J99" s="57"/>
      <c r="K99" s="57">
        <v>3808.08</v>
      </c>
      <c r="L99" s="58"/>
    </row>
    <row r="100" spans="1:12" ht="12.75">
      <c r="A100" s="48" t="s">
        <v>281</v>
      </c>
      <c r="B100" s="31" t="s">
        <v>120</v>
      </c>
      <c r="C100" s="54" t="s">
        <v>200</v>
      </c>
      <c r="D100" s="54" t="s">
        <v>204</v>
      </c>
      <c r="E100" s="55">
        <v>4360100</v>
      </c>
      <c r="F100" s="55">
        <v>611</v>
      </c>
      <c r="G100" s="55" t="s">
        <v>205</v>
      </c>
      <c r="H100" s="61">
        <v>225218</v>
      </c>
      <c r="I100" s="57">
        <v>288000</v>
      </c>
      <c r="J100" s="57"/>
      <c r="K100" s="57"/>
      <c r="L100" s="58">
        <v>288000</v>
      </c>
    </row>
    <row r="101" spans="1:12" ht="25.5">
      <c r="A101" s="48" t="s">
        <v>316</v>
      </c>
      <c r="B101" s="28" t="s">
        <v>95</v>
      </c>
      <c r="C101" s="54" t="s">
        <v>200</v>
      </c>
      <c r="D101" s="54" t="s">
        <v>204</v>
      </c>
      <c r="E101" s="55">
        <v>5200900</v>
      </c>
      <c r="F101" s="55">
        <v>611</v>
      </c>
      <c r="G101" s="55" t="s">
        <v>329</v>
      </c>
      <c r="H101" s="61">
        <v>210</v>
      </c>
      <c r="I101" s="57">
        <f>I102+I103</f>
        <v>502544.45999999996</v>
      </c>
      <c r="J101" s="57"/>
      <c r="K101" s="57">
        <f>K102+K103</f>
        <v>502544.45999999996</v>
      </c>
      <c r="L101" s="58"/>
    </row>
    <row r="102" spans="1:12" ht="12.75">
      <c r="A102" s="48" t="s">
        <v>317</v>
      </c>
      <c r="B102" s="28" t="s">
        <v>97</v>
      </c>
      <c r="C102" s="54" t="s">
        <v>200</v>
      </c>
      <c r="D102" s="54" t="s">
        <v>204</v>
      </c>
      <c r="E102" s="55">
        <v>5200900</v>
      </c>
      <c r="F102" s="55">
        <v>611</v>
      </c>
      <c r="G102" s="55" t="s">
        <v>329</v>
      </c>
      <c r="H102" s="61">
        <v>211500</v>
      </c>
      <c r="I102" s="57">
        <v>384904.56</v>
      </c>
      <c r="J102" s="57"/>
      <c r="K102" s="57">
        <v>384904.56</v>
      </c>
      <c r="L102" s="58"/>
    </row>
    <row r="103" spans="1:12" ht="12.75">
      <c r="A103" s="48" t="s">
        <v>327</v>
      </c>
      <c r="B103" s="28" t="s">
        <v>101</v>
      </c>
      <c r="C103" s="54" t="s">
        <v>200</v>
      </c>
      <c r="D103" s="54" t="s">
        <v>204</v>
      </c>
      <c r="E103" s="55">
        <v>5200900</v>
      </c>
      <c r="F103" s="55">
        <v>611</v>
      </c>
      <c r="G103" s="55" t="s">
        <v>329</v>
      </c>
      <c r="H103" s="61">
        <v>213500</v>
      </c>
      <c r="I103" s="57">
        <v>117639.9</v>
      </c>
      <c r="J103" s="57"/>
      <c r="K103" s="57">
        <v>117639.9</v>
      </c>
      <c r="L103" s="58"/>
    </row>
    <row r="104" spans="1:12" ht="12.75">
      <c r="A104" s="48" t="s">
        <v>328</v>
      </c>
      <c r="B104" s="31" t="s">
        <v>114</v>
      </c>
      <c r="C104" s="54" t="s">
        <v>200</v>
      </c>
      <c r="D104" s="54" t="s">
        <v>204</v>
      </c>
      <c r="E104" s="55">
        <v>920311</v>
      </c>
      <c r="F104" s="55">
        <v>611</v>
      </c>
      <c r="G104" s="55" t="s">
        <v>338</v>
      </c>
      <c r="H104" s="30">
        <v>340700</v>
      </c>
      <c r="I104" s="57">
        <v>99760.32</v>
      </c>
      <c r="J104" s="57"/>
      <c r="K104" s="57">
        <v>99760.32</v>
      </c>
      <c r="L104" s="58"/>
    </row>
    <row r="105" spans="1:12" ht="12.75">
      <c r="A105" s="48"/>
      <c r="B105" s="31"/>
      <c r="C105" s="54"/>
      <c r="D105" s="54"/>
      <c r="E105" s="55"/>
      <c r="F105" s="55"/>
      <c r="G105" s="55"/>
      <c r="H105" s="30"/>
      <c r="I105" s="57"/>
      <c r="J105" s="51"/>
      <c r="K105" s="51"/>
      <c r="L105" s="52"/>
    </row>
    <row r="106" spans="1:12" ht="15.75" customHeight="1">
      <c r="A106" s="48" t="s">
        <v>339</v>
      </c>
      <c r="B106" s="28" t="s">
        <v>163</v>
      </c>
      <c r="C106" s="54"/>
      <c r="D106" s="54"/>
      <c r="E106" s="55"/>
      <c r="F106" s="55"/>
      <c r="G106" s="55"/>
      <c r="H106" s="29">
        <v>500</v>
      </c>
      <c r="I106" s="57"/>
      <c r="J106" s="51"/>
      <c r="K106" s="51"/>
      <c r="L106" s="52"/>
    </row>
    <row r="107" spans="1:12" ht="30.75" customHeight="1">
      <c r="A107" s="48" t="s">
        <v>343</v>
      </c>
      <c r="B107" s="28" t="s">
        <v>165</v>
      </c>
      <c r="C107" s="54"/>
      <c r="D107" s="54"/>
      <c r="E107" s="55"/>
      <c r="F107" s="55"/>
      <c r="G107" s="55"/>
      <c r="H107" s="29">
        <v>520</v>
      </c>
      <c r="I107" s="57"/>
      <c r="J107" s="51"/>
      <c r="K107" s="51"/>
      <c r="L107" s="52"/>
    </row>
    <row r="108" spans="1:12" ht="23.25" customHeight="1">
      <c r="A108" s="48" t="s">
        <v>344</v>
      </c>
      <c r="B108" s="28" t="s">
        <v>167</v>
      </c>
      <c r="C108" s="54"/>
      <c r="D108" s="54"/>
      <c r="E108" s="55"/>
      <c r="F108" s="55"/>
      <c r="G108" s="55"/>
      <c r="H108" s="29">
        <v>530</v>
      </c>
      <c r="I108" s="57"/>
      <c r="J108" s="51"/>
      <c r="K108" s="51"/>
      <c r="L108" s="52"/>
    </row>
    <row r="109" spans="1:12" ht="16.5" customHeight="1">
      <c r="A109" s="63" t="s">
        <v>168</v>
      </c>
      <c r="B109" s="22" t="s">
        <v>169</v>
      </c>
      <c r="C109" s="54"/>
      <c r="D109" s="54"/>
      <c r="E109" s="55"/>
      <c r="F109" s="55"/>
      <c r="G109" s="55"/>
      <c r="H109" s="29" t="s">
        <v>170</v>
      </c>
      <c r="I109" s="57"/>
      <c r="J109" s="51"/>
      <c r="K109" s="51"/>
      <c r="L109" s="52"/>
    </row>
    <row r="110" spans="1:12" ht="12.75">
      <c r="A110" s="63" t="s">
        <v>171</v>
      </c>
      <c r="B110" s="27" t="s">
        <v>172</v>
      </c>
      <c r="C110" s="54"/>
      <c r="D110" s="54"/>
      <c r="E110" s="29"/>
      <c r="F110" s="29"/>
      <c r="G110" s="29"/>
      <c r="H110" s="29"/>
      <c r="I110" s="57"/>
      <c r="J110" s="51"/>
      <c r="K110" s="51"/>
      <c r="L110" s="52"/>
    </row>
    <row r="111" spans="1:12" ht="12.75" customHeight="1" thickBot="1">
      <c r="A111" s="64" t="s">
        <v>173</v>
      </c>
      <c r="B111" s="65" t="s">
        <v>174</v>
      </c>
      <c r="C111" s="66"/>
      <c r="D111" s="66"/>
      <c r="E111" s="67"/>
      <c r="F111" s="67"/>
      <c r="G111" s="67"/>
      <c r="H111" s="68" t="s">
        <v>170</v>
      </c>
      <c r="I111" s="69"/>
      <c r="J111" s="69"/>
      <c r="K111" s="69"/>
      <c r="L111" s="70"/>
    </row>
    <row r="112" spans="1:12" ht="12.75">
      <c r="A112" s="35"/>
      <c r="B112" s="33"/>
      <c r="C112" s="33"/>
      <c r="D112" s="33"/>
      <c r="E112" s="33"/>
      <c r="F112" s="33"/>
      <c r="G112" s="33"/>
      <c r="H112" s="39"/>
      <c r="I112" s="35"/>
      <c r="J112" s="35"/>
      <c r="K112" s="35"/>
      <c r="L112" s="35"/>
    </row>
    <row r="113" spans="1:12" ht="21" customHeight="1">
      <c r="A113" s="160" t="s">
        <v>175</v>
      </c>
      <c r="B113" s="160"/>
      <c r="C113" s="144"/>
      <c r="D113" s="144"/>
      <c r="E113" s="142" t="s">
        <v>261</v>
      </c>
      <c r="F113" s="142"/>
      <c r="G113" s="142"/>
      <c r="H113" s="143" t="s">
        <v>260</v>
      </c>
      <c r="I113" s="143"/>
      <c r="J113" s="35"/>
      <c r="K113" s="35"/>
      <c r="L113" s="35"/>
    </row>
    <row r="114" spans="1:12" ht="12.75">
      <c r="A114" s="160"/>
      <c r="B114" s="160"/>
      <c r="C114" s="34"/>
      <c r="D114" s="36"/>
      <c r="F114" s="39"/>
      <c r="G114" s="37" t="s">
        <v>262</v>
      </c>
      <c r="J114" s="35"/>
      <c r="K114" s="35"/>
      <c r="L114" s="35"/>
    </row>
    <row r="115" spans="1:12" ht="21" customHeight="1">
      <c r="A115" s="160" t="s">
        <v>176</v>
      </c>
      <c r="B115" s="160"/>
      <c r="C115" s="144"/>
      <c r="D115" s="144"/>
      <c r="E115" s="142" t="s">
        <v>261</v>
      </c>
      <c r="F115" s="142"/>
      <c r="G115" s="142"/>
      <c r="H115" s="143" t="s">
        <v>263</v>
      </c>
      <c r="I115" s="143"/>
      <c r="J115" s="35"/>
      <c r="K115" s="35"/>
      <c r="L115" s="35"/>
    </row>
    <row r="116" spans="1:12" ht="12.75">
      <c r="A116" s="161"/>
      <c r="B116" s="161"/>
      <c r="C116" s="38"/>
      <c r="F116" s="39"/>
      <c r="G116" s="37" t="s">
        <v>262</v>
      </c>
      <c r="J116" s="39"/>
      <c r="K116" s="35"/>
      <c r="L116" s="35"/>
    </row>
    <row r="117" spans="8:12" ht="12.75">
      <c r="H117" s="158"/>
      <c r="I117" s="158"/>
      <c r="J117" s="158"/>
      <c r="K117" s="159"/>
      <c r="L117" s="159"/>
    </row>
    <row r="118" spans="1:12" ht="15" customHeight="1">
      <c r="A118" s="146" t="s">
        <v>177</v>
      </c>
      <c r="B118" s="146"/>
      <c r="E118" s="142" t="s">
        <v>261</v>
      </c>
      <c r="F118" s="142"/>
      <c r="G118" s="142"/>
      <c r="H118" s="143" t="s">
        <v>264</v>
      </c>
      <c r="I118" s="143"/>
      <c r="J118" s="131"/>
      <c r="K118" s="130"/>
      <c r="L118" s="130"/>
    </row>
    <row r="119" spans="6:7" ht="12.75">
      <c r="F119" s="39"/>
      <c r="G119" s="37" t="s">
        <v>262</v>
      </c>
    </row>
    <row r="121" ht="12.75">
      <c r="A121" s="72" t="s">
        <v>225</v>
      </c>
    </row>
  </sheetData>
  <sheetProtection/>
  <mergeCells count="26">
    <mergeCell ref="A1:L1"/>
    <mergeCell ref="A2:L3"/>
    <mergeCell ref="A4:L4"/>
    <mergeCell ref="A5:L5"/>
    <mergeCell ref="A113:B113"/>
    <mergeCell ref="H113:I113"/>
    <mergeCell ref="A114:B114"/>
    <mergeCell ref="A6:L6"/>
    <mergeCell ref="A7:L7"/>
    <mergeCell ref="A8:A9"/>
    <mergeCell ref="B8:B9"/>
    <mergeCell ref="C8:H8"/>
    <mergeCell ref="I8:I9"/>
    <mergeCell ref="C113:D113"/>
    <mergeCell ref="E113:G113"/>
    <mergeCell ref="J8:L8"/>
    <mergeCell ref="H117:J117"/>
    <mergeCell ref="K117:L117"/>
    <mergeCell ref="E118:G118"/>
    <mergeCell ref="H118:I118"/>
    <mergeCell ref="A115:B115"/>
    <mergeCell ref="A116:B116"/>
    <mergeCell ref="C115:D115"/>
    <mergeCell ref="E115:G115"/>
    <mergeCell ref="H115:I115"/>
    <mergeCell ref="A118:B11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zoomScalePageLayoutView="0" workbookViewId="0" topLeftCell="A53">
      <selection activeCell="A68" sqref="A68"/>
    </sheetView>
  </sheetViews>
  <sheetFormatPr defaultColWidth="9.00390625" defaultRowHeight="12.75"/>
  <cols>
    <col min="2" max="2" width="38.25390625" style="0" customWidth="1"/>
    <col min="3" max="3" width="8.125" style="0" customWidth="1"/>
    <col min="4" max="4" width="9.75390625" style="0" customWidth="1"/>
    <col min="5" max="5" width="11.25390625" style="0" customWidth="1"/>
    <col min="6" max="6" width="7.75390625" style="0" customWidth="1"/>
    <col min="9" max="9" width="12.375" style="0" customWidth="1"/>
  </cols>
  <sheetData>
    <row r="1" ht="12.75" hidden="1"/>
    <row r="2" spans="1:9" ht="12.75">
      <c r="A2" s="173" t="s">
        <v>226</v>
      </c>
      <c r="B2" s="173"/>
      <c r="C2" s="173"/>
      <c r="D2" s="173"/>
      <c r="E2" s="173"/>
      <c r="F2" s="173"/>
      <c r="G2" s="173"/>
      <c r="H2" s="173"/>
      <c r="I2" s="173"/>
    </row>
    <row r="3" spans="1:9" ht="12.75">
      <c r="A3" s="174" t="s">
        <v>227</v>
      </c>
      <c r="B3" s="174"/>
      <c r="C3" s="174"/>
      <c r="D3" s="174"/>
      <c r="E3" s="174"/>
      <c r="F3" s="174"/>
      <c r="G3" s="174"/>
      <c r="H3" s="174"/>
      <c r="I3" s="174"/>
    </row>
    <row r="4" spans="1:9" ht="14.25" customHeight="1">
      <c r="A4" s="175" t="s">
        <v>324</v>
      </c>
      <c r="B4" s="175"/>
      <c r="C4" s="175"/>
      <c r="D4" s="175"/>
      <c r="E4" s="175"/>
      <c r="F4" s="175"/>
      <c r="G4" s="175"/>
      <c r="H4" s="175"/>
      <c r="I4" s="175"/>
    </row>
    <row r="5" spans="1:9" ht="8.25" customHeight="1">
      <c r="A5" s="176" t="s">
        <v>267</v>
      </c>
      <c r="B5" s="176"/>
      <c r="C5" s="176"/>
      <c r="D5" s="176"/>
      <c r="E5" s="176"/>
      <c r="F5" s="176"/>
      <c r="G5" s="176"/>
      <c r="H5" s="176"/>
      <c r="I5" s="176"/>
    </row>
    <row r="6" spans="1:9" ht="18" customHeight="1">
      <c r="A6" s="175" t="s">
        <v>330</v>
      </c>
      <c r="B6" s="175"/>
      <c r="C6" s="175"/>
      <c r="D6" s="175"/>
      <c r="E6" s="175"/>
      <c r="F6" s="175"/>
      <c r="G6" s="175"/>
      <c r="H6" s="175"/>
      <c r="I6" s="175"/>
    </row>
    <row r="7" spans="1:9" ht="24" customHeight="1">
      <c r="A7" s="35"/>
      <c r="I7" s="73" t="s">
        <v>182</v>
      </c>
    </row>
    <row r="8" spans="1:9" ht="15.75" customHeight="1">
      <c r="A8" s="172" t="s">
        <v>71</v>
      </c>
      <c r="B8" s="172" t="s">
        <v>1</v>
      </c>
      <c r="C8" s="172" t="s">
        <v>183</v>
      </c>
      <c r="D8" s="172"/>
      <c r="E8" s="172"/>
      <c r="F8" s="172"/>
      <c r="G8" s="172"/>
      <c r="H8" s="172"/>
      <c r="I8" s="172" t="s">
        <v>78</v>
      </c>
    </row>
    <row r="9" spans="1:9" ht="22.5">
      <c r="A9" s="172"/>
      <c r="B9" s="172"/>
      <c r="C9" s="49" t="s">
        <v>185</v>
      </c>
      <c r="D9" s="49" t="s">
        <v>186</v>
      </c>
      <c r="E9" s="49" t="s">
        <v>187</v>
      </c>
      <c r="F9" s="49" t="s">
        <v>188</v>
      </c>
      <c r="G9" s="49" t="s">
        <v>189</v>
      </c>
      <c r="H9" s="49" t="s">
        <v>190</v>
      </c>
      <c r="I9" s="172"/>
    </row>
    <row r="10" spans="1:9" ht="12.75">
      <c r="A10" s="29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29">
        <v>8</v>
      </c>
      <c r="I10" s="55">
        <v>9</v>
      </c>
    </row>
    <row r="11" spans="1:9" ht="12" customHeight="1">
      <c r="A11" s="51" t="s">
        <v>88</v>
      </c>
      <c r="B11" s="22" t="s">
        <v>89</v>
      </c>
      <c r="C11" s="49"/>
      <c r="D11" s="49"/>
      <c r="E11" s="49"/>
      <c r="F11" s="50"/>
      <c r="G11" s="49"/>
      <c r="H11" s="29"/>
      <c r="I11" s="51"/>
    </row>
    <row r="12" spans="1:9" ht="12.75">
      <c r="A12" s="51" t="s">
        <v>90</v>
      </c>
      <c r="B12" s="27" t="s">
        <v>91</v>
      </c>
      <c r="C12" s="55">
        <v>0</v>
      </c>
      <c r="D12" s="55">
        <v>0</v>
      </c>
      <c r="E12" s="55" t="s">
        <v>202</v>
      </c>
      <c r="F12" s="56">
        <v>612</v>
      </c>
      <c r="G12" s="55" t="s">
        <v>228</v>
      </c>
      <c r="H12" s="29">
        <v>0</v>
      </c>
      <c r="I12" s="57">
        <v>4848010.67</v>
      </c>
    </row>
    <row r="13" spans="1:9" ht="12.75" customHeight="1">
      <c r="A13" s="51" t="s">
        <v>92</v>
      </c>
      <c r="B13" s="22" t="s">
        <v>93</v>
      </c>
      <c r="C13" s="55">
        <v>0</v>
      </c>
      <c r="D13" s="55">
        <v>0</v>
      </c>
      <c r="E13" s="55" t="s">
        <v>202</v>
      </c>
      <c r="F13" s="56">
        <v>612</v>
      </c>
      <c r="G13" s="55" t="s">
        <v>228</v>
      </c>
      <c r="H13" s="29">
        <v>0</v>
      </c>
      <c r="I13" s="57">
        <f>I15+I19+I37+I38+I39+I40+I41+I42+I46+I47+I48+I55+I56+I57+I58+I59+I60+I61+I62+I63+I64</f>
        <v>4848010.67</v>
      </c>
    </row>
    <row r="14" spans="1:9" ht="12.75">
      <c r="A14" s="51"/>
      <c r="B14" s="28" t="s">
        <v>10</v>
      </c>
      <c r="C14" s="55"/>
      <c r="D14" s="55"/>
      <c r="E14" s="55"/>
      <c r="F14" s="55"/>
      <c r="G14" s="55"/>
      <c r="H14" s="29"/>
      <c r="I14" s="57"/>
    </row>
    <row r="15" spans="1:9" ht="24" customHeight="1">
      <c r="A15" s="51" t="s">
        <v>94</v>
      </c>
      <c r="B15" s="28" t="s">
        <v>95</v>
      </c>
      <c r="C15" s="54" t="s">
        <v>200</v>
      </c>
      <c r="D15" s="54" t="s">
        <v>204</v>
      </c>
      <c r="E15" s="54" t="s">
        <v>229</v>
      </c>
      <c r="F15" s="74">
        <v>612</v>
      </c>
      <c r="G15" s="54" t="s">
        <v>230</v>
      </c>
      <c r="H15" s="29">
        <v>210</v>
      </c>
      <c r="I15" s="57">
        <f>I16+I17+I18</f>
        <v>0</v>
      </c>
    </row>
    <row r="16" spans="1:9" ht="12.75">
      <c r="A16" s="51" t="s">
        <v>96</v>
      </c>
      <c r="B16" s="28" t="s">
        <v>97</v>
      </c>
      <c r="C16" s="54" t="s">
        <v>200</v>
      </c>
      <c r="D16" s="54" t="s">
        <v>204</v>
      </c>
      <c r="E16" s="54" t="s">
        <v>229</v>
      </c>
      <c r="F16" s="74">
        <v>612</v>
      </c>
      <c r="G16" s="54" t="s">
        <v>230</v>
      </c>
      <c r="H16" s="30">
        <v>211500</v>
      </c>
      <c r="I16" s="57"/>
    </row>
    <row r="17" spans="1:9" ht="12.75">
      <c r="A17" s="51" t="s">
        <v>98</v>
      </c>
      <c r="B17" s="28" t="s">
        <v>99</v>
      </c>
      <c r="C17" s="54" t="s">
        <v>200</v>
      </c>
      <c r="D17" s="54" t="s">
        <v>204</v>
      </c>
      <c r="E17" s="54" t="s">
        <v>229</v>
      </c>
      <c r="F17" s="74">
        <v>612</v>
      </c>
      <c r="G17" s="54" t="s">
        <v>230</v>
      </c>
      <c r="H17" s="30">
        <v>212500</v>
      </c>
      <c r="I17" s="57"/>
    </row>
    <row r="18" spans="1:9" ht="14.25" customHeight="1">
      <c r="A18" s="51" t="s">
        <v>100</v>
      </c>
      <c r="B18" s="28" t="s">
        <v>101</v>
      </c>
      <c r="C18" s="54" t="s">
        <v>200</v>
      </c>
      <c r="D18" s="54" t="s">
        <v>204</v>
      </c>
      <c r="E18" s="54" t="s">
        <v>229</v>
      </c>
      <c r="F18" s="74">
        <v>612</v>
      </c>
      <c r="G18" s="54" t="s">
        <v>230</v>
      </c>
      <c r="H18" s="30">
        <v>213500</v>
      </c>
      <c r="I18" s="57"/>
    </row>
    <row r="19" spans="1:9" ht="12.75">
      <c r="A19" s="51" t="s">
        <v>102</v>
      </c>
      <c r="B19" s="31" t="s">
        <v>103</v>
      </c>
      <c r="C19" s="54" t="s">
        <v>200</v>
      </c>
      <c r="D19" s="54" t="s">
        <v>204</v>
      </c>
      <c r="E19" s="54" t="s">
        <v>229</v>
      </c>
      <c r="F19" s="74">
        <v>612</v>
      </c>
      <c r="G19" s="54" t="s">
        <v>230</v>
      </c>
      <c r="H19" s="29">
        <v>220</v>
      </c>
      <c r="I19" s="57">
        <f>I20+I21+I22+I23+I24+I25+I26+I27+I28+I29+I30+I31+I32+I33</f>
        <v>63200</v>
      </c>
    </row>
    <row r="20" spans="1:9" ht="12.75">
      <c r="A20" s="51" t="s">
        <v>104</v>
      </c>
      <c r="B20" s="31" t="s">
        <v>105</v>
      </c>
      <c r="C20" s="54" t="s">
        <v>200</v>
      </c>
      <c r="D20" s="54" t="s">
        <v>204</v>
      </c>
      <c r="E20" s="54" t="s">
        <v>229</v>
      </c>
      <c r="F20" s="74">
        <v>612</v>
      </c>
      <c r="G20" s="54" t="s">
        <v>230</v>
      </c>
      <c r="H20" s="30">
        <v>221500</v>
      </c>
      <c r="I20" s="57">
        <v>0</v>
      </c>
    </row>
    <row r="21" spans="1:9" ht="12.75">
      <c r="A21" s="51" t="s">
        <v>106</v>
      </c>
      <c r="B21" s="31" t="s">
        <v>107</v>
      </c>
      <c r="C21" s="54" t="s">
        <v>200</v>
      </c>
      <c r="D21" s="54" t="s">
        <v>204</v>
      </c>
      <c r="E21" s="54" t="s">
        <v>229</v>
      </c>
      <c r="F21" s="74">
        <v>612</v>
      </c>
      <c r="G21" s="54" t="s">
        <v>230</v>
      </c>
      <c r="H21" s="30">
        <v>222500</v>
      </c>
      <c r="I21" s="57"/>
    </row>
    <row r="22" spans="1:9" ht="12.75">
      <c r="A22" s="51" t="s">
        <v>108</v>
      </c>
      <c r="B22" s="31" t="s">
        <v>109</v>
      </c>
      <c r="C22" s="54" t="s">
        <v>200</v>
      </c>
      <c r="D22" s="54" t="s">
        <v>204</v>
      </c>
      <c r="E22" s="54" t="s">
        <v>229</v>
      </c>
      <c r="F22" s="74">
        <v>612</v>
      </c>
      <c r="G22" s="54" t="s">
        <v>230</v>
      </c>
      <c r="H22" s="30">
        <v>223000</v>
      </c>
      <c r="I22" s="57"/>
    </row>
    <row r="23" spans="1:9" ht="12.75">
      <c r="A23" s="51" t="s">
        <v>318</v>
      </c>
      <c r="B23" s="31" t="s">
        <v>110</v>
      </c>
      <c r="C23" s="54" t="s">
        <v>200</v>
      </c>
      <c r="D23" s="54" t="s">
        <v>204</v>
      </c>
      <c r="E23" s="54" t="s">
        <v>229</v>
      </c>
      <c r="F23" s="74">
        <v>612</v>
      </c>
      <c r="G23" s="54" t="s">
        <v>230</v>
      </c>
      <c r="H23" s="30">
        <v>223101</v>
      </c>
      <c r="I23" s="57"/>
    </row>
    <row r="24" spans="1:9" ht="12.75">
      <c r="A24" s="51" t="s">
        <v>319</v>
      </c>
      <c r="B24" s="31" t="s">
        <v>111</v>
      </c>
      <c r="C24" s="54" t="s">
        <v>200</v>
      </c>
      <c r="D24" s="54" t="s">
        <v>204</v>
      </c>
      <c r="E24" s="54" t="s">
        <v>229</v>
      </c>
      <c r="F24" s="74">
        <v>612</v>
      </c>
      <c r="G24" s="54" t="s">
        <v>230</v>
      </c>
      <c r="H24" s="30">
        <v>223102</v>
      </c>
      <c r="I24" s="57"/>
    </row>
    <row r="25" spans="1:9" ht="12.75">
      <c r="A25" s="51" t="s">
        <v>320</v>
      </c>
      <c r="B25" s="31" t="s">
        <v>112</v>
      </c>
      <c r="C25" s="54" t="s">
        <v>200</v>
      </c>
      <c r="D25" s="54" t="s">
        <v>204</v>
      </c>
      <c r="E25" s="54" t="s">
        <v>229</v>
      </c>
      <c r="F25" s="74">
        <v>612</v>
      </c>
      <c r="G25" s="54" t="s">
        <v>230</v>
      </c>
      <c r="H25" s="30">
        <v>223108</v>
      </c>
      <c r="I25" s="57"/>
    </row>
    <row r="26" spans="1:9" ht="12.75">
      <c r="A26" s="51" t="s">
        <v>285</v>
      </c>
      <c r="B26" s="31" t="s">
        <v>113</v>
      </c>
      <c r="C26" s="54" t="s">
        <v>200</v>
      </c>
      <c r="D26" s="54" t="s">
        <v>204</v>
      </c>
      <c r="E26" s="54" t="s">
        <v>229</v>
      </c>
      <c r="F26" s="74">
        <v>612</v>
      </c>
      <c r="G26" s="54" t="s">
        <v>230</v>
      </c>
      <c r="H26" s="30">
        <v>223110</v>
      </c>
      <c r="I26" s="57"/>
    </row>
    <row r="27" spans="1:9" ht="12.75">
      <c r="A27" s="51" t="s">
        <v>286</v>
      </c>
      <c r="B27" s="31" t="s">
        <v>114</v>
      </c>
      <c r="C27" s="54" t="s">
        <v>200</v>
      </c>
      <c r="D27" s="54" t="s">
        <v>204</v>
      </c>
      <c r="E27" s="54" t="s">
        <v>229</v>
      </c>
      <c r="F27" s="74">
        <v>612</v>
      </c>
      <c r="G27" s="54" t="s">
        <v>230</v>
      </c>
      <c r="H27" s="30">
        <v>223700</v>
      </c>
      <c r="I27" s="57"/>
    </row>
    <row r="28" spans="1:9" ht="12.75" customHeight="1">
      <c r="A28" s="51" t="s">
        <v>115</v>
      </c>
      <c r="B28" s="28" t="s">
        <v>116</v>
      </c>
      <c r="C28" s="54" t="s">
        <v>200</v>
      </c>
      <c r="D28" s="54" t="s">
        <v>204</v>
      </c>
      <c r="E28" s="54" t="s">
        <v>229</v>
      </c>
      <c r="F28" s="74">
        <v>612</v>
      </c>
      <c r="G28" s="54" t="s">
        <v>230</v>
      </c>
      <c r="H28" s="30">
        <v>224700</v>
      </c>
      <c r="I28" s="57"/>
    </row>
    <row r="29" spans="1:9" ht="16.5" customHeight="1">
      <c r="A29" s="51" t="s">
        <v>117</v>
      </c>
      <c r="B29" s="28" t="s">
        <v>118</v>
      </c>
      <c r="C29" s="54" t="s">
        <v>200</v>
      </c>
      <c r="D29" s="54" t="s">
        <v>204</v>
      </c>
      <c r="E29" s="54" t="s">
        <v>229</v>
      </c>
      <c r="F29" s="74">
        <v>612</v>
      </c>
      <c r="G29" s="54" t="s">
        <v>230</v>
      </c>
      <c r="H29" s="30">
        <v>225000</v>
      </c>
      <c r="I29" s="57"/>
    </row>
    <row r="30" spans="1:9" ht="12.75">
      <c r="A30" s="51" t="s">
        <v>119</v>
      </c>
      <c r="B30" s="31" t="s">
        <v>120</v>
      </c>
      <c r="C30" s="54" t="s">
        <v>200</v>
      </c>
      <c r="D30" s="54" t="s">
        <v>204</v>
      </c>
      <c r="E30" s="54" t="s">
        <v>229</v>
      </c>
      <c r="F30" s="74">
        <v>612</v>
      </c>
      <c r="G30" s="54" t="s">
        <v>230</v>
      </c>
      <c r="H30" s="30">
        <v>225218</v>
      </c>
      <c r="I30" s="57"/>
    </row>
    <row r="31" spans="1:9" ht="12.75">
      <c r="A31" s="51" t="s">
        <v>121</v>
      </c>
      <c r="B31" s="31" t="s">
        <v>122</v>
      </c>
      <c r="C31" s="54" t="s">
        <v>200</v>
      </c>
      <c r="D31" s="54" t="s">
        <v>204</v>
      </c>
      <c r="E31" s="54" t="s">
        <v>229</v>
      </c>
      <c r="F31" s="74">
        <v>612</v>
      </c>
      <c r="G31" s="54" t="s">
        <v>230</v>
      </c>
      <c r="H31" s="30">
        <v>225319</v>
      </c>
      <c r="I31" s="57"/>
    </row>
    <row r="32" spans="1:9" ht="12.75">
      <c r="A32" s="51" t="s">
        <v>123</v>
      </c>
      <c r="B32" s="31" t="s">
        <v>124</v>
      </c>
      <c r="C32" s="54" t="s">
        <v>200</v>
      </c>
      <c r="D32" s="54" t="s">
        <v>204</v>
      </c>
      <c r="E32" s="54" t="s">
        <v>229</v>
      </c>
      <c r="F32" s="74">
        <v>612</v>
      </c>
      <c r="G32" s="54" t="s">
        <v>230</v>
      </c>
      <c r="H32" s="30">
        <v>225700</v>
      </c>
      <c r="I32" s="57">
        <v>0</v>
      </c>
    </row>
    <row r="33" spans="1:9" ht="12.75">
      <c r="A33" s="51" t="s">
        <v>125</v>
      </c>
      <c r="B33" s="28" t="s">
        <v>126</v>
      </c>
      <c r="C33" s="54" t="s">
        <v>200</v>
      </c>
      <c r="D33" s="54" t="s">
        <v>204</v>
      </c>
      <c r="E33" s="54" t="s">
        <v>229</v>
      </c>
      <c r="F33" s="74">
        <v>612</v>
      </c>
      <c r="G33" s="54" t="s">
        <v>230</v>
      </c>
      <c r="H33" s="29">
        <v>226</v>
      </c>
      <c r="I33" s="57">
        <f>I34+I35+I36</f>
        <v>63200</v>
      </c>
    </row>
    <row r="34" spans="1:9" ht="12.75">
      <c r="A34" s="51" t="s">
        <v>127</v>
      </c>
      <c r="B34" s="31" t="s">
        <v>128</v>
      </c>
      <c r="C34" s="54" t="s">
        <v>200</v>
      </c>
      <c r="D34" s="54" t="s">
        <v>204</v>
      </c>
      <c r="E34" s="54" t="s">
        <v>229</v>
      </c>
      <c r="F34" s="74">
        <v>612</v>
      </c>
      <c r="G34" s="54" t="s">
        <v>230</v>
      </c>
      <c r="H34" s="30">
        <v>226123</v>
      </c>
      <c r="I34" s="57"/>
    </row>
    <row r="35" spans="1:9" ht="12.75">
      <c r="A35" s="51" t="s">
        <v>129</v>
      </c>
      <c r="B35" s="31" t="s">
        <v>130</v>
      </c>
      <c r="C35" s="54" t="s">
        <v>200</v>
      </c>
      <c r="D35" s="54" t="s">
        <v>204</v>
      </c>
      <c r="E35" s="54" t="s">
        <v>229</v>
      </c>
      <c r="F35" s="74">
        <v>612</v>
      </c>
      <c r="G35" s="54" t="s">
        <v>230</v>
      </c>
      <c r="H35" s="30">
        <v>226144</v>
      </c>
      <c r="I35" s="57"/>
    </row>
    <row r="36" spans="1:9" ht="12.75">
      <c r="A36" s="51" t="s">
        <v>131</v>
      </c>
      <c r="B36" s="31" t="s">
        <v>132</v>
      </c>
      <c r="C36" s="54" t="s">
        <v>200</v>
      </c>
      <c r="D36" s="54" t="s">
        <v>204</v>
      </c>
      <c r="E36" s="54" t="s">
        <v>229</v>
      </c>
      <c r="F36" s="74">
        <v>612</v>
      </c>
      <c r="G36" s="54" t="s">
        <v>230</v>
      </c>
      <c r="H36" s="30">
        <v>226700</v>
      </c>
      <c r="I36" s="57">
        <v>63200</v>
      </c>
    </row>
    <row r="37" spans="1:9" ht="12.75" customHeight="1">
      <c r="A37" s="51" t="s">
        <v>209</v>
      </c>
      <c r="B37" s="28" t="s">
        <v>134</v>
      </c>
      <c r="C37" s="54" t="s">
        <v>200</v>
      </c>
      <c r="D37" s="54" t="s">
        <v>204</v>
      </c>
      <c r="E37" s="54" t="s">
        <v>229</v>
      </c>
      <c r="F37" s="74">
        <v>612</v>
      </c>
      <c r="G37" s="54" t="s">
        <v>230</v>
      </c>
      <c r="H37" s="29">
        <v>240</v>
      </c>
      <c r="I37" s="57"/>
    </row>
    <row r="38" spans="1:9" ht="13.5" customHeight="1">
      <c r="A38" s="51" t="s">
        <v>210</v>
      </c>
      <c r="B38" s="28" t="s">
        <v>231</v>
      </c>
      <c r="C38" s="54" t="s">
        <v>200</v>
      </c>
      <c r="D38" s="54" t="s">
        <v>204</v>
      </c>
      <c r="E38" s="54" t="s">
        <v>229</v>
      </c>
      <c r="F38" s="74">
        <v>612</v>
      </c>
      <c r="G38" s="54" t="s">
        <v>230</v>
      </c>
      <c r="H38" s="29">
        <v>241</v>
      </c>
      <c r="I38" s="57"/>
    </row>
    <row r="39" spans="1:9" ht="11.25" customHeight="1">
      <c r="A39" s="51" t="s">
        <v>137</v>
      </c>
      <c r="B39" s="28" t="s">
        <v>321</v>
      </c>
      <c r="C39" s="54" t="s">
        <v>200</v>
      </c>
      <c r="D39" s="54" t="s">
        <v>204</v>
      </c>
      <c r="E39" s="54" t="s">
        <v>229</v>
      </c>
      <c r="F39" s="74">
        <v>612</v>
      </c>
      <c r="G39" s="54" t="s">
        <v>230</v>
      </c>
      <c r="H39" s="29">
        <v>260</v>
      </c>
      <c r="I39" s="57"/>
    </row>
    <row r="40" spans="1:9" ht="13.5" customHeight="1">
      <c r="A40" s="51" t="s">
        <v>139</v>
      </c>
      <c r="B40" s="28" t="s">
        <v>140</v>
      </c>
      <c r="C40" s="54" t="s">
        <v>200</v>
      </c>
      <c r="D40" s="54" t="s">
        <v>204</v>
      </c>
      <c r="E40" s="54" t="s">
        <v>229</v>
      </c>
      <c r="F40" s="74">
        <v>612</v>
      </c>
      <c r="G40" s="54" t="s">
        <v>230</v>
      </c>
      <c r="H40" s="29">
        <v>262</v>
      </c>
      <c r="I40" s="57"/>
    </row>
    <row r="41" spans="1:9" ht="12.75">
      <c r="A41" s="51" t="s">
        <v>141</v>
      </c>
      <c r="B41" s="28" t="s">
        <v>142</v>
      </c>
      <c r="C41" s="54" t="s">
        <v>200</v>
      </c>
      <c r="D41" s="54" t="s">
        <v>204</v>
      </c>
      <c r="E41" s="54" t="s">
        <v>229</v>
      </c>
      <c r="F41" s="74">
        <v>612</v>
      </c>
      <c r="G41" s="54" t="s">
        <v>230</v>
      </c>
      <c r="H41" s="29">
        <v>290</v>
      </c>
      <c r="I41" s="57"/>
    </row>
    <row r="42" spans="1:9" ht="15" customHeight="1">
      <c r="A42" s="51" t="s">
        <v>143</v>
      </c>
      <c r="B42" s="28" t="s">
        <v>144</v>
      </c>
      <c r="C42" s="54" t="s">
        <v>200</v>
      </c>
      <c r="D42" s="54" t="s">
        <v>204</v>
      </c>
      <c r="E42" s="54" t="s">
        <v>229</v>
      </c>
      <c r="F42" s="74">
        <v>612</v>
      </c>
      <c r="G42" s="54" t="s">
        <v>230</v>
      </c>
      <c r="H42" s="29">
        <v>300</v>
      </c>
      <c r="I42" s="57">
        <f>I43+I46+I47+I48</f>
        <v>2028000</v>
      </c>
    </row>
    <row r="43" spans="1:9" ht="12" customHeight="1">
      <c r="A43" s="132" t="s">
        <v>211</v>
      </c>
      <c r="B43" s="28" t="s">
        <v>145</v>
      </c>
      <c r="C43" s="54" t="s">
        <v>200</v>
      </c>
      <c r="D43" s="54" t="s">
        <v>204</v>
      </c>
      <c r="E43" s="54" t="s">
        <v>229</v>
      </c>
      <c r="F43" s="74">
        <v>612</v>
      </c>
      <c r="G43" s="54" t="s">
        <v>230</v>
      </c>
      <c r="H43" s="29">
        <v>310</v>
      </c>
      <c r="I43" s="57">
        <f>I44+I45</f>
        <v>2028000</v>
      </c>
    </row>
    <row r="44" spans="1:9" ht="16.5" customHeight="1">
      <c r="A44" s="51" t="s">
        <v>146</v>
      </c>
      <c r="B44" s="28" t="s">
        <v>147</v>
      </c>
      <c r="C44" s="54" t="s">
        <v>200</v>
      </c>
      <c r="D44" s="54" t="s">
        <v>204</v>
      </c>
      <c r="E44" s="54" t="s">
        <v>229</v>
      </c>
      <c r="F44" s="74">
        <v>612</v>
      </c>
      <c r="G44" s="54" t="s">
        <v>230</v>
      </c>
      <c r="H44" s="30">
        <v>310312</v>
      </c>
      <c r="I44" s="57">
        <v>2028000</v>
      </c>
    </row>
    <row r="45" spans="1:9" ht="12" customHeight="1">
      <c r="A45" s="51" t="s">
        <v>148</v>
      </c>
      <c r="B45" s="28" t="s">
        <v>149</v>
      </c>
      <c r="C45" s="54" t="s">
        <v>200</v>
      </c>
      <c r="D45" s="54" t="s">
        <v>204</v>
      </c>
      <c r="E45" s="54" t="s">
        <v>229</v>
      </c>
      <c r="F45" s="74">
        <v>612</v>
      </c>
      <c r="G45" s="54" t="s">
        <v>230</v>
      </c>
      <c r="H45" s="30">
        <v>310700</v>
      </c>
      <c r="I45" s="57">
        <v>0</v>
      </c>
    </row>
    <row r="46" spans="1:9" ht="12" customHeight="1">
      <c r="A46" s="51" t="s">
        <v>150</v>
      </c>
      <c r="B46" s="28" t="s">
        <v>151</v>
      </c>
      <c r="C46" s="54" t="s">
        <v>200</v>
      </c>
      <c r="D46" s="54" t="s">
        <v>204</v>
      </c>
      <c r="E46" s="54" t="s">
        <v>229</v>
      </c>
      <c r="F46" s="74">
        <v>612</v>
      </c>
      <c r="G46" s="54" t="s">
        <v>230</v>
      </c>
      <c r="H46" s="29">
        <v>320</v>
      </c>
      <c r="I46" s="57"/>
    </row>
    <row r="47" spans="1:9" ht="12" customHeight="1">
      <c r="A47" s="51" t="s">
        <v>152</v>
      </c>
      <c r="B47" s="28" t="s">
        <v>153</v>
      </c>
      <c r="C47" s="54" t="s">
        <v>200</v>
      </c>
      <c r="D47" s="54" t="s">
        <v>204</v>
      </c>
      <c r="E47" s="54" t="s">
        <v>229</v>
      </c>
      <c r="F47" s="74">
        <v>612</v>
      </c>
      <c r="G47" s="54" t="s">
        <v>230</v>
      </c>
      <c r="H47" s="29">
        <v>330</v>
      </c>
      <c r="I47" s="57"/>
    </row>
    <row r="48" spans="1:9" ht="12" customHeight="1">
      <c r="A48" s="51" t="s">
        <v>154</v>
      </c>
      <c r="B48" s="28" t="s">
        <v>155</v>
      </c>
      <c r="C48" s="54" t="s">
        <v>200</v>
      </c>
      <c r="D48" s="54" t="s">
        <v>204</v>
      </c>
      <c r="E48" s="54" t="s">
        <v>229</v>
      </c>
      <c r="F48" s="74">
        <v>612</v>
      </c>
      <c r="G48" s="54" t="s">
        <v>230</v>
      </c>
      <c r="H48" s="30">
        <v>340000</v>
      </c>
      <c r="I48" s="57">
        <f>I49+I50+I51+I52</f>
        <v>0</v>
      </c>
    </row>
    <row r="49" spans="1:9" ht="12" customHeight="1">
      <c r="A49" s="51" t="s">
        <v>156</v>
      </c>
      <c r="B49" s="31" t="s">
        <v>157</v>
      </c>
      <c r="C49" s="54" t="s">
        <v>200</v>
      </c>
      <c r="D49" s="54" t="s">
        <v>204</v>
      </c>
      <c r="E49" s="54" t="s">
        <v>229</v>
      </c>
      <c r="F49" s="74">
        <v>612</v>
      </c>
      <c r="G49" s="54" t="s">
        <v>230</v>
      </c>
      <c r="H49" s="30">
        <v>340160</v>
      </c>
      <c r="I49" s="57"/>
    </row>
    <row r="50" spans="1:9" ht="12.75">
      <c r="A50" s="51" t="s">
        <v>158</v>
      </c>
      <c r="B50" s="31" t="s">
        <v>159</v>
      </c>
      <c r="C50" s="54" t="s">
        <v>200</v>
      </c>
      <c r="D50" s="54" t="s">
        <v>204</v>
      </c>
      <c r="E50" s="54" t="s">
        <v>229</v>
      </c>
      <c r="F50" s="74">
        <v>612</v>
      </c>
      <c r="G50" s="54" t="s">
        <v>230</v>
      </c>
      <c r="H50" s="30">
        <v>340343</v>
      </c>
      <c r="I50" s="57"/>
    </row>
    <row r="51" spans="1:9" ht="12.75">
      <c r="A51" s="51" t="s">
        <v>160</v>
      </c>
      <c r="B51" s="31" t="s">
        <v>161</v>
      </c>
      <c r="C51" s="54" t="s">
        <v>200</v>
      </c>
      <c r="D51" s="54" t="s">
        <v>204</v>
      </c>
      <c r="E51" s="54" t="s">
        <v>229</v>
      </c>
      <c r="F51" s="74">
        <v>612</v>
      </c>
      <c r="G51" s="54" t="s">
        <v>230</v>
      </c>
      <c r="H51" s="30">
        <v>340346</v>
      </c>
      <c r="I51" s="57"/>
    </row>
    <row r="52" spans="1:9" ht="12.75">
      <c r="A52" s="51" t="s">
        <v>162</v>
      </c>
      <c r="B52" s="31" t="s">
        <v>114</v>
      </c>
      <c r="C52" s="54" t="s">
        <v>200</v>
      </c>
      <c r="D52" s="54" t="s">
        <v>204</v>
      </c>
      <c r="E52" s="54" t="s">
        <v>229</v>
      </c>
      <c r="F52" s="74">
        <v>612</v>
      </c>
      <c r="G52" s="54" t="s">
        <v>230</v>
      </c>
      <c r="H52" s="30">
        <v>340700</v>
      </c>
      <c r="I52" s="57"/>
    </row>
    <row r="53" spans="1:9" ht="12.75">
      <c r="A53" s="51"/>
      <c r="B53" s="31" t="s">
        <v>157</v>
      </c>
      <c r="C53" s="54" t="s">
        <v>200</v>
      </c>
      <c r="D53" s="54" t="s">
        <v>232</v>
      </c>
      <c r="E53" s="54" t="s">
        <v>233</v>
      </c>
      <c r="F53" s="74">
        <v>612</v>
      </c>
      <c r="G53" s="54" t="s">
        <v>234</v>
      </c>
      <c r="H53" s="30">
        <v>340160</v>
      </c>
      <c r="I53" s="57"/>
    </row>
    <row r="54" spans="1:9" ht="12.75">
      <c r="A54" s="51"/>
      <c r="B54" s="31" t="s">
        <v>157</v>
      </c>
      <c r="C54" s="54" t="s">
        <v>200</v>
      </c>
      <c r="D54" s="54" t="s">
        <v>232</v>
      </c>
      <c r="E54" s="54" t="s">
        <v>235</v>
      </c>
      <c r="F54" s="74">
        <v>612</v>
      </c>
      <c r="G54" s="54" t="s">
        <v>236</v>
      </c>
      <c r="H54" s="30">
        <v>340160</v>
      </c>
      <c r="I54" s="57"/>
    </row>
    <row r="55" spans="1:9" ht="12.75">
      <c r="A55" s="51" t="s">
        <v>224</v>
      </c>
      <c r="B55" s="28" t="s">
        <v>147</v>
      </c>
      <c r="C55" s="54" t="s">
        <v>200</v>
      </c>
      <c r="D55" s="54" t="s">
        <v>204</v>
      </c>
      <c r="E55" s="54" t="s">
        <v>331</v>
      </c>
      <c r="F55" s="74">
        <v>612</v>
      </c>
      <c r="G55" s="54" t="s">
        <v>332</v>
      </c>
      <c r="H55" s="30">
        <v>310312</v>
      </c>
      <c r="I55" s="57">
        <v>845883</v>
      </c>
    </row>
    <row r="56" spans="1:9" ht="12.75">
      <c r="A56" s="51" t="s">
        <v>274</v>
      </c>
      <c r="B56" s="31" t="s">
        <v>114</v>
      </c>
      <c r="C56" s="54" t="s">
        <v>200</v>
      </c>
      <c r="D56" s="54" t="s">
        <v>204</v>
      </c>
      <c r="E56" s="54" t="s">
        <v>331</v>
      </c>
      <c r="F56" s="74">
        <v>612</v>
      </c>
      <c r="G56" s="54" t="s">
        <v>332</v>
      </c>
      <c r="H56" s="30">
        <v>340700</v>
      </c>
      <c r="I56" s="57">
        <v>27483</v>
      </c>
    </row>
    <row r="57" spans="1:9" ht="12.75">
      <c r="A57" s="51" t="s">
        <v>276</v>
      </c>
      <c r="B57" s="28" t="s">
        <v>147</v>
      </c>
      <c r="C57" s="54" t="s">
        <v>200</v>
      </c>
      <c r="D57" s="54" t="s">
        <v>204</v>
      </c>
      <c r="E57" s="54" t="s">
        <v>326</v>
      </c>
      <c r="F57" s="74">
        <v>612</v>
      </c>
      <c r="G57" s="54" t="s">
        <v>205</v>
      </c>
      <c r="H57" s="30">
        <v>310312</v>
      </c>
      <c r="I57" s="57">
        <v>64890</v>
      </c>
    </row>
    <row r="58" spans="1:9" ht="12.75">
      <c r="A58" s="51" t="s">
        <v>278</v>
      </c>
      <c r="B58" s="31" t="s">
        <v>120</v>
      </c>
      <c r="C58" s="54" t="s">
        <v>200</v>
      </c>
      <c r="D58" s="54" t="s">
        <v>204</v>
      </c>
      <c r="E58" s="54" t="s">
        <v>326</v>
      </c>
      <c r="F58" s="74">
        <v>612</v>
      </c>
      <c r="G58" s="54" t="s">
        <v>205</v>
      </c>
      <c r="H58" s="30">
        <v>225218</v>
      </c>
      <c r="I58" s="57">
        <v>150158.92</v>
      </c>
    </row>
    <row r="59" spans="1:9" ht="12.75">
      <c r="A59" s="51" t="s">
        <v>279</v>
      </c>
      <c r="B59" s="28" t="s">
        <v>147</v>
      </c>
      <c r="C59" s="54" t="s">
        <v>200</v>
      </c>
      <c r="D59" s="54" t="s">
        <v>204</v>
      </c>
      <c r="E59" s="54" t="s">
        <v>333</v>
      </c>
      <c r="F59" s="74">
        <v>612</v>
      </c>
      <c r="G59" s="54" t="s">
        <v>334</v>
      </c>
      <c r="H59" s="30">
        <v>310312</v>
      </c>
      <c r="I59" s="57">
        <v>17000</v>
      </c>
    </row>
    <row r="60" spans="1:9" ht="25.5">
      <c r="A60" s="51" t="s">
        <v>280</v>
      </c>
      <c r="B60" s="28" t="s">
        <v>149</v>
      </c>
      <c r="C60" s="54" t="s">
        <v>200</v>
      </c>
      <c r="D60" s="54" t="s">
        <v>204</v>
      </c>
      <c r="E60" s="54" t="s">
        <v>229</v>
      </c>
      <c r="F60" s="74">
        <v>612</v>
      </c>
      <c r="G60" s="54" t="s">
        <v>335</v>
      </c>
      <c r="H60" s="30">
        <v>310700</v>
      </c>
      <c r="I60" s="57">
        <v>391075.75</v>
      </c>
    </row>
    <row r="61" spans="1:9" ht="12.75">
      <c r="A61" s="51" t="s">
        <v>281</v>
      </c>
      <c r="B61" s="28" t="s">
        <v>147</v>
      </c>
      <c r="C61" s="54" t="s">
        <v>200</v>
      </c>
      <c r="D61" s="54" t="s">
        <v>204</v>
      </c>
      <c r="E61" s="54" t="s">
        <v>336</v>
      </c>
      <c r="F61" s="74">
        <v>612</v>
      </c>
      <c r="G61" s="54" t="s">
        <v>205</v>
      </c>
      <c r="H61" s="30">
        <v>310312</v>
      </c>
      <c r="I61" s="57">
        <v>140000</v>
      </c>
    </row>
    <row r="62" spans="1:9" ht="12.75">
      <c r="A62" s="51" t="s">
        <v>316</v>
      </c>
      <c r="B62" s="31" t="s">
        <v>120</v>
      </c>
      <c r="C62" s="54" t="s">
        <v>200</v>
      </c>
      <c r="D62" s="54" t="s">
        <v>204</v>
      </c>
      <c r="E62" s="54" t="s">
        <v>336</v>
      </c>
      <c r="F62" s="74">
        <v>612</v>
      </c>
      <c r="G62" s="54" t="s">
        <v>205</v>
      </c>
      <c r="H62" s="30">
        <v>225218</v>
      </c>
      <c r="I62" s="57">
        <v>474164.89</v>
      </c>
    </row>
    <row r="63" spans="1:9" ht="12.75">
      <c r="A63" s="51" t="s">
        <v>328</v>
      </c>
      <c r="B63" s="31" t="s">
        <v>132</v>
      </c>
      <c r="C63" s="54" t="s">
        <v>200</v>
      </c>
      <c r="D63" s="54" t="s">
        <v>204</v>
      </c>
      <c r="E63" s="54" t="s">
        <v>336</v>
      </c>
      <c r="F63" s="74">
        <v>612</v>
      </c>
      <c r="G63" s="54" t="s">
        <v>205</v>
      </c>
      <c r="H63" s="30">
        <v>226700</v>
      </c>
      <c r="I63" s="57">
        <v>49232.21</v>
      </c>
    </row>
    <row r="64" spans="1:9" ht="12.75">
      <c r="A64" s="51" t="s">
        <v>339</v>
      </c>
      <c r="B64" s="31" t="s">
        <v>114</v>
      </c>
      <c r="C64" s="54" t="s">
        <v>200</v>
      </c>
      <c r="D64" s="54" t="s">
        <v>204</v>
      </c>
      <c r="E64" s="54" t="s">
        <v>336</v>
      </c>
      <c r="F64" s="74">
        <v>612</v>
      </c>
      <c r="G64" s="54" t="s">
        <v>205</v>
      </c>
      <c r="H64" s="30">
        <v>340700</v>
      </c>
      <c r="I64" s="57">
        <v>596922.9</v>
      </c>
    </row>
    <row r="65" spans="1:9" ht="13.5" customHeight="1">
      <c r="A65" s="133" t="s">
        <v>340</v>
      </c>
      <c r="B65" s="28" t="s">
        <v>163</v>
      </c>
      <c r="C65" s="49"/>
      <c r="D65" s="49"/>
      <c r="E65" s="49"/>
      <c r="F65" s="49"/>
      <c r="G65" s="49"/>
      <c r="H65" s="29">
        <v>500</v>
      </c>
      <c r="I65" s="51"/>
    </row>
    <row r="66" spans="1:9" ht="14.25" customHeight="1">
      <c r="A66" s="51" t="s">
        <v>341</v>
      </c>
      <c r="B66" s="28" t="s">
        <v>165</v>
      </c>
      <c r="C66" s="49"/>
      <c r="D66" s="49"/>
      <c r="E66" s="49"/>
      <c r="F66" s="49"/>
      <c r="G66" s="49"/>
      <c r="H66" s="29">
        <v>520</v>
      </c>
      <c r="I66" s="51"/>
    </row>
    <row r="67" spans="1:9" ht="13.5" customHeight="1">
      <c r="A67" s="51" t="s">
        <v>342</v>
      </c>
      <c r="B67" s="28" t="s">
        <v>167</v>
      </c>
      <c r="C67" s="49"/>
      <c r="D67" s="49"/>
      <c r="E67" s="49"/>
      <c r="F67" s="49"/>
      <c r="G67" s="49"/>
      <c r="H67" s="29">
        <v>530</v>
      </c>
      <c r="I67" s="51"/>
    </row>
    <row r="68" spans="1:9" ht="12.75" customHeight="1">
      <c r="A68" s="75" t="s">
        <v>168</v>
      </c>
      <c r="B68" s="22" t="s">
        <v>169</v>
      </c>
      <c r="C68" s="49"/>
      <c r="D68" s="49"/>
      <c r="E68" s="49"/>
      <c r="F68" s="49"/>
      <c r="G68" s="49"/>
      <c r="H68" s="29" t="s">
        <v>170</v>
      </c>
      <c r="I68" s="51"/>
    </row>
    <row r="69" spans="1:9" ht="12.75">
      <c r="A69" s="75" t="s">
        <v>171</v>
      </c>
      <c r="B69" s="27" t="s">
        <v>172</v>
      </c>
      <c r="C69" s="51"/>
      <c r="D69" s="51"/>
      <c r="E69" s="51"/>
      <c r="F69" s="51"/>
      <c r="G69" s="51"/>
      <c r="H69" s="29"/>
      <c r="I69" s="51"/>
    </row>
    <row r="70" spans="1:9" ht="12" customHeight="1">
      <c r="A70" s="51" t="s">
        <v>173</v>
      </c>
      <c r="B70" s="28" t="s">
        <v>174</v>
      </c>
      <c r="C70" s="49"/>
      <c r="D70" s="49"/>
      <c r="E70" s="49"/>
      <c r="F70" s="49"/>
      <c r="G70" s="49"/>
      <c r="H70" s="29" t="s">
        <v>170</v>
      </c>
      <c r="I70" s="51"/>
    </row>
    <row r="71" spans="1:9" ht="12.75">
      <c r="A71" s="35"/>
      <c r="B71" s="33"/>
      <c r="C71" s="33"/>
      <c r="D71" s="33"/>
      <c r="E71" s="33"/>
      <c r="F71" s="33"/>
      <c r="G71" s="33"/>
      <c r="H71" s="39"/>
      <c r="I71" s="35"/>
    </row>
    <row r="72" spans="1:10" ht="21" customHeight="1">
      <c r="A72" s="160" t="s">
        <v>175</v>
      </c>
      <c r="B72" s="160"/>
      <c r="C72" s="144"/>
      <c r="D72" s="144"/>
      <c r="E72" s="142" t="s">
        <v>261</v>
      </c>
      <c r="F72" s="142"/>
      <c r="G72" s="142"/>
      <c r="H72" s="143" t="s">
        <v>260</v>
      </c>
      <c r="I72" s="143"/>
      <c r="J72" s="35"/>
    </row>
    <row r="73" spans="1:10" ht="12.75">
      <c r="A73" s="160"/>
      <c r="B73" s="160"/>
      <c r="C73" s="34"/>
      <c r="D73" s="36"/>
      <c r="F73" s="39"/>
      <c r="G73" s="37" t="s">
        <v>262</v>
      </c>
      <c r="J73" s="35"/>
    </row>
    <row r="74" spans="1:10" ht="21" customHeight="1">
      <c r="A74" s="160" t="s">
        <v>176</v>
      </c>
      <c r="B74" s="160"/>
      <c r="C74" s="144"/>
      <c r="D74" s="144"/>
      <c r="E74" s="142" t="s">
        <v>261</v>
      </c>
      <c r="F74" s="142"/>
      <c r="G74" s="142"/>
      <c r="H74" s="143" t="s">
        <v>263</v>
      </c>
      <c r="I74" s="143"/>
      <c r="J74" s="35"/>
    </row>
    <row r="75" spans="1:10" ht="12.75">
      <c r="A75" s="161"/>
      <c r="B75" s="161"/>
      <c r="C75" s="38"/>
      <c r="F75" s="39"/>
      <c r="G75" s="37" t="s">
        <v>262</v>
      </c>
      <c r="J75" s="39"/>
    </row>
    <row r="76" spans="8:10" ht="12.75" customHeight="1">
      <c r="H76" s="158"/>
      <c r="I76" s="158"/>
      <c r="J76" s="158"/>
    </row>
    <row r="77" spans="1:10" ht="12.75">
      <c r="A77" s="146" t="s">
        <v>177</v>
      </c>
      <c r="B77" s="146"/>
      <c r="E77" s="142" t="s">
        <v>261</v>
      </c>
      <c r="F77" s="142"/>
      <c r="G77" s="142"/>
      <c r="H77" s="143" t="s">
        <v>264</v>
      </c>
      <c r="I77" s="143"/>
      <c r="J77" s="131"/>
    </row>
    <row r="78" spans="6:7" ht="12.75">
      <c r="F78" s="39"/>
      <c r="G78" s="37" t="s">
        <v>262</v>
      </c>
    </row>
  </sheetData>
  <sheetProtection/>
  <mergeCells count="23">
    <mergeCell ref="A2:I2"/>
    <mergeCell ref="A3:I3"/>
    <mergeCell ref="A4:I4"/>
    <mergeCell ref="A5:I5"/>
    <mergeCell ref="A72:B72"/>
    <mergeCell ref="A73:B73"/>
    <mergeCell ref="A6:I6"/>
    <mergeCell ref="A8:A9"/>
    <mergeCell ref="B8:B9"/>
    <mergeCell ref="C8:H8"/>
    <mergeCell ref="I8:I9"/>
    <mergeCell ref="C72:D72"/>
    <mergeCell ref="E72:G72"/>
    <mergeCell ref="H72:I72"/>
    <mergeCell ref="H74:I74"/>
    <mergeCell ref="H76:J76"/>
    <mergeCell ref="E77:G77"/>
    <mergeCell ref="H77:I77"/>
    <mergeCell ref="A77:B77"/>
    <mergeCell ref="A74:B74"/>
    <mergeCell ref="A75:B75"/>
    <mergeCell ref="C74:D74"/>
    <mergeCell ref="E74:G74"/>
  </mergeCells>
  <printOptions/>
  <pageMargins left="0.5511811023622047" right="0.5511811023622047" top="0.5905511811023623" bottom="0.3937007874015748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D16">
      <selection activeCell="M51" sqref="M51"/>
    </sheetView>
  </sheetViews>
  <sheetFormatPr defaultColWidth="9.00390625" defaultRowHeight="12.75"/>
  <cols>
    <col min="1" max="1" width="7.625" style="0" customWidth="1"/>
    <col min="2" max="2" width="36.875" style="0" customWidth="1"/>
    <col min="3" max="3" width="8.75390625" style="0" customWidth="1"/>
    <col min="4" max="4" width="8.25390625" style="0" customWidth="1"/>
    <col min="5" max="5" width="8.125" style="0" customWidth="1"/>
    <col min="6" max="6" width="7.625" style="0" bestFit="1" customWidth="1"/>
    <col min="7" max="7" width="11.00390625" style="0" customWidth="1"/>
    <col min="8" max="8" width="8.625" style="76" customWidth="1"/>
    <col min="9" max="9" width="11.375" style="0" customWidth="1"/>
    <col min="10" max="13" width="10.00390625" style="118" customWidth="1"/>
    <col min="14" max="14" width="9.125" style="119" customWidth="1"/>
  </cols>
  <sheetData>
    <row r="1" spans="1:14" ht="12.75">
      <c r="A1" s="170" t="s">
        <v>238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2.75">
      <c r="A2" s="170" t="s">
        <v>239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2.75">
      <c r="A3" s="183" t="s">
        <v>266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ht="12.75">
      <c r="A4" s="171" t="s">
        <v>69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ht="13.5" thickBot="1">
      <c r="A5" s="184" t="s">
        <v>182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s="76" customFormat="1" ht="12">
      <c r="A6" s="185" t="s">
        <v>240</v>
      </c>
      <c r="B6" s="187" t="s">
        <v>1</v>
      </c>
      <c r="C6" s="187" t="s">
        <v>183</v>
      </c>
      <c r="D6" s="187"/>
      <c r="E6" s="187"/>
      <c r="F6" s="187"/>
      <c r="G6" s="187"/>
      <c r="H6" s="187"/>
      <c r="I6" s="187" t="s">
        <v>76</v>
      </c>
      <c r="J6" s="189" t="s">
        <v>75</v>
      </c>
      <c r="K6" s="189"/>
      <c r="L6" s="189"/>
      <c r="M6" s="189"/>
      <c r="N6" s="189"/>
    </row>
    <row r="7" spans="1:14" s="76" customFormat="1" ht="84.75" thickBot="1">
      <c r="A7" s="186"/>
      <c r="B7" s="188"/>
      <c r="C7" s="77" t="s">
        <v>185</v>
      </c>
      <c r="D7" s="77" t="s">
        <v>241</v>
      </c>
      <c r="E7" s="77" t="s">
        <v>242</v>
      </c>
      <c r="F7" s="78" t="s">
        <v>188</v>
      </c>
      <c r="G7" s="77" t="s">
        <v>189</v>
      </c>
      <c r="H7" s="77" t="s">
        <v>190</v>
      </c>
      <c r="I7" s="188"/>
      <c r="J7" s="79" t="s">
        <v>83</v>
      </c>
      <c r="K7" s="79" t="s">
        <v>84</v>
      </c>
      <c r="L7" s="79" t="s">
        <v>85</v>
      </c>
      <c r="M7" s="79" t="s">
        <v>243</v>
      </c>
      <c r="N7" s="79" t="s">
        <v>244</v>
      </c>
    </row>
    <row r="8" spans="1:14" ht="12.75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 t="s">
        <v>245</v>
      </c>
      <c r="G8" s="45">
        <v>7</v>
      </c>
      <c r="H8" s="46">
        <v>8</v>
      </c>
      <c r="I8" s="45">
        <v>9</v>
      </c>
      <c r="J8" s="80">
        <v>10</v>
      </c>
      <c r="K8" s="81">
        <v>11</v>
      </c>
      <c r="L8" s="81">
        <v>12</v>
      </c>
      <c r="M8" s="81">
        <v>13</v>
      </c>
      <c r="N8" s="81">
        <v>14</v>
      </c>
    </row>
    <row r="9" spans="1:14" s="90" customFormat="1" ht="15.75">
      <c r="A9" s="82"/>
      <c r="B9" s="83" t="s">
        <v>246</v>
      </c>
      <c r="C9" s="84"/>
      <c r="D9" s="84"/>
      <c r="E9" s="84"/>
      <c r="F9" s="84"/>
      <c r="G9" s="84"/>
      <c r="H9" s="85"/>
      <c r="I9" s="84"/>
      <c r="J9" s="86">
        <v>707</v>
      </c>
      <c r="K9" s="87">
        <v>702</v>
      </c>
      <c r="L9" s="87">
        <v>802</v>
      </c>
      <c r="M9" s="88">
        <v>704</v>
      </c>
      <c r="N9" s="89">
        <v>703</v>
      </c>
    </row>
    <row r="10" spans="1:14" ht="16.5" customHeight="1">
      <c r="A10" s="91" t="s">
        <v>88</v>
      </c>
      <c r="B10" s="22" t="s">
        <v>89</v>
      </c>
      <c r="C10" s="24"/>
      <c r="D10" s="24"/>
      <c r="E10" s="24"/>
      <c r="F10" s="24"/>
      <c r="G10" s="24"/>
      <c r="H10" s="29"/>
      <c r="I10" s="92">
        <f>J10+K10+L10+N10+M10</f>
        <v>0</v>
      </c>
      <c r="J10" s="59"/>
      <c r="K10" s="59"/>
      <c r="L10" s="59"/>
      <c r="M10" s="59"/>
      <c r="N10" s="93"/>
    </row>
    <row r="11" spans="1:14" ht="12.75">
      <c r="A11" s="91" t="s">
        <v>90</v>
      </c>
      <c r="B11" s="22" t="s">
        <v>91</v>
      </c>
      <c r="C11" s="24"/>
      <c r="D11" s="24"/>
      <c r="E11" s="24"/>
      <c r="F11" s="24"/>
      <c r="G11" s="24"/>
      <c r="H11" s="29"/>
      <c r="I11" s="94">
        <f aca="true" t="shared" si="0" ref="I11:N11">I12+I13+I15+I14</f>
        <v>58741.81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58741.81</v>
      </c>
      <c r="N11" s="95">
        <f t="shared" si="0"/>
        <v>0</v>
      </c>
    </row>
    <row r="12" spans="1:14" ht="12.75">
      <c r="A12" s="91"/>
      <c r="B12" s="22" t="s">
        <v>247</v>
      </c>
      <c r="C12" s="24"/>
      <c r="D12" s="24"/>
      <c r="E12" s="24"/>
      <c r="F12" s="24"/>
      <c r="G12" s="24"/>
      <c r="H12" s="29"/>
      <c r="I12" s="92">
        <f>J12+K12+L12+N12+M12</f>
        <v>0</v>
      </c>
      <c r="J12" s="59"/>
      <c r="K12" s="59"/>
      <c r="L12" s="59"/>
      <c r="M12" s="59"/>
      <c r="N12" s="93"/>
    </row>
    <row r="13" spans="1:14" ht="12.75">
      <c r="A13" s="91"/>
      <c r="B13" s="22" t="s">
        <v>248</v>
      </c>
      <c r="C13" s="24"/>
      <c r="D13" s="24"/>
      <c r="E13" s="24"/>
      <c r="F13" s="24"/>
      <c r="G13" s="24"/>
      <c r="H13" s="29"/>
      <c r="I13" s="92">
        <f>J13+K13+L13+N13+M13</f>
        <v>58741.81</v>
      </c>
      <c r="J13" s="59"/>
      <c r="K13" s="59"/>
      <c r="L13" s="59"/>
      <c r="M13" s="59">
        <v>58741.81</v>
      </c>
      <c r="N13" s="93"/>
    </row>
    <row r="14" spans="1:14" ht="12.75">
      <c r="A14" s="91"/>
      <c r="B14" s="22" t="s">
        <v>249</v>
      </c>
      <c r="C14" s="24"/>
      <c r="D14" s="24"/>
      <c r="E14" s="24"/>
      <c r="F14" s="24"/>
      <c r="G14" s="24"/>
      <c r="H14" s="29"/>
      <c r="I14" s="92">
        <f>J14+K14+L14+N14+M14</f>
        <v>0</v>
      </c>
      <c r="J14" s="59"/>
      <c r="K14" s="59"/>
      <c r="L14" s="59"/>
      <c r="M14" s="59"/>
      <c r="N14" s="93"/>
    </row>
    <row r="15" spans="1:14" ht="12.75">
      <c r="A15" s="91"/>
      <c r="B15" s="22" t="s">
        <v>250</v>
      </c>
      <c r="C15" s="24"/>
      <c r="D15" s="24"/>
      <c r="E15" s="24"/>
      <c r="F15" s="24"/>
      <c r="G15" s="24"/>
      <c r="H15" s="29"/>
      <c r="I15" s="92">
        <f>J15+K15+L15+N15+M15</f>
        <v>0</v>
      </c>
      <c r="J15" s="59"/>
      <c r="K15" s="59"/>
      <c r="L15" s="59"/>
      <c r="M15" s="59"/>
      <c r="N15" s="93"/>
    </row>
    <row r="16" spans="1:14" ht="14.25" customHeight="1">
      <c r="A16" s="91" t="s">
        <v>92</v>
      </c>
      <c r="B16" s="22" t="s">
        <v>93</v>
      </c>
      <c r="C16" s="96" t="s">
        <v>200</v>
      </c>
      <c r="D16" s="96" t="s">
        <v>204</v>
      </c>
      <c r="E16" s="97">
        <v>4219907</v>
      </c>
      <c r="F16" s="97">
        <v>990</v>
      </c>
      <c r="G16" s="97" t="s">
        <v>251</v>
      </c>
      <c r="H16" s="29">
        <v>0</v>
      </c>
      <c r="I16" s="92">
        <f>J16+K16+L16+N16+M16</f>
        <v>58741.81</v>
      </c>
      <c r="J16" s="94">
        <f>J18+J23+J45+J47+J50+J52+J49+J51</f>
        <v>0</v>
      </c>
      <c r="K16" s="94">
        <f>K18+K23+K45+K47+K50+K52+K49+K51</f>
        <v>0</v>
      </c>
      <c r="L16" s="94">
        <f>L18+L23+L45+L47+L50+L52+L49+L51</f>
        <v>0</v>
      </c>
      <c r="M16" s="94">
        <f>M18+M23+M45+M47+M50+M52+M49+M51</f>
        <v>58741.81</v>
      </c>
      <c r="N16" s="94">
        <f>N18+N23+N45+N47+N50+N52+N49+N51</f>
        <v>0</v>
      </c>
    </row>
    <row r="17" spans="1:14" s="102" customFormat="1" ht="12.75">
      <c r="A17" s="98"/>
      <c r="B17" s="99" t="s">
        <v>10</v>
      </c>
      <c r="C17" s="100"/>
      <c r="D17" s="100"/>
      <c r="E17" s="100"/>
      <c r="F17" s="100"/>
      <c r="G17" s="100"/>
      <c r="H17" s="101"/>
      <c r="I17" s="59">
        <f aca="true" t="shared" si="1" ref="I17:N17">I16-I11-I10</f>
        <v>0</v>
      </c>
      <c r="J17" s="59">
        <f t="shared" si="1"/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</row>
    <row r="18" spans="1:14" ht="25.5">
      <c r="A18" s="103" t="s">
        <v>94</v>
      </c>
      <c r="B18" s="28" t="s">
        <v>95</v>
      </c>
      <c r="C18" s="96" t="s">
        <v>200</v>
      </c>
      <c r="D18" s="96" t="s">
        <v>204</v>
      </c>
      <c r="E18" s="97">
        <v>4219907</v>
      </c>
      <c r="F18" s="97">
        <v>990</v>
      </c>
      <c r="G18" s="97" t="s">
        <v>251</v>
      </c>
      <c r="H18" s="29">
        <v>210</v>
      </c>
      <c r="I18" s="57">
        <f>J18+K18+L18+N18+M18</f>
        <v>0</v>
      </c>
      <c r="J18" s="59">
        <f>J19+J20+J22+J21</f>
        <v>0</v>
      </c>
      <c r="K18" s="59">
        <f>K19+K20+K22+K21</f>
        <v>0</v>
      </c>
      <c r="L18" s="59">
        <f>L19+L20+L22+L21</f>
        <v>0</v>
      </c>
      <c r="M18" s="59">
        <f>M19+M20+M22+M21</f>
        <v>0</v>
      </c>
      <c r="N18" s="59">
        <f>N19+N20+N22+N21</f>
        <v>0</v>
      </c>
    </row>
    <row r="19" spans="1:14" ht="12.75" customHeight="1">
      <c r="A19" s="103" t="s">
        <v>96</v>
      </c>
      <c r="B19" s="28" t="s">
        <v>97</v>
      </c>
      <c r="C19" s="96" t="s">
        <v>200</v>
      </c>
      <c r="D19" s="96" t="s">
        <v>204</v>
      </c>
      <c r="E19" s="97">
        <v>4219907</v>
      </c>
      <c r="F19" s="97">
        <v>990</v>
      </c>
      <c r="G19" s="97" t="s">
        <v>251</v>
      </c>
      <c r="H19" s="30">
        <v>211500</v>
      </c>
      <c r="I19" s="57">
        <f>J19+K19+L19+N19+M19</f>
        <v>0</v>
      </c>
      <c r="J19" s="59"/>
      <c r="K19" s="59"/>
      <c r="L19" s="59"/>
      <c r="M19" s="59"/>
      <c r="N19" s="93"/>
    </row>
    <row r="20" spans="1:14" ht="12.75" customHeight="1">
      <c r="A20" s="103" t="s">
        <v>98</v>
      </c>
      <c r="B20" s="28" t="s">
        <v>252</v>
      </c>
      <c r="C20" s="96" t="s">
        <v>200</v>
      </c>
      <c r="D20" s="96" t="s">
        <v>204</v>
      </c>
      <c r="E20" s="97">
        <v>4219907</v>
      </c>
      <c r="F20" s="97">
        <v>990</v>
      </c>
      <c r="G20" s="97" t="s">
        <v>251</v>
      </c>
      <c r="H20" s="30">
        <v>212104</v>
      </c>
      <c r="I20" s="57">
        <f aca="true" t="shared" si="2" ref="I20:I65">J20+K20+L20+N20+M20</f>
        <v>0</v>
      </c>
      <c r="J20" s="59"/>
      <c r="K20" s="59"/>
      <c r="L20" s="59"/>
      <c r="M20" s="59"/>
      <c r="N20" s="93"/>
    </row>
    <row r="21" spans="1:14" ht="12.75">
      <c r="A21" s="103" t="s">
        <v>100</v>
      </c>
      <c r="B21" s="28" t="s">
        <v>99</v>
      </c>
      <c r="C21" s="96" t="s">
        <v>200</v>
      </c>
      <c r="D21" s="96" t="s">
        <v>204</v>
      </c>
      <c r="E21" s="97">
        <v>4219907</v>
      </c>
      <c r="F21" s="97">
        <v>990</v>
      </c>
      <c r="G21" s="97" t="s">
        <v>251</v>
      </c>
      <c r="H21" s="30">
        <v>212700</v>
      </c>
      <c r="I21" s="57">
        <f t="shared" si="2"/>
        <v>0</v>
      </c>
      <c r="J21" s="59"/>
      <c r="K21" s="59"/>
      <c r="L21" s="59"/>
      <c r="M21" s="59"/>
      <c r="N21" s="93"/>
    </row>
    <row r="22" spans="1:14" ht="12.75">
      <c r="A22" s="103" t="s">
        <v>206</v>
      </c>
      <c r="B22" s="28" t="s">
        <v>101</v>
      </c>
      <c r="C22" s="96" t="s">
        <v>200</v>
      </c>
      <c r="D22" s="96" t="s">
        <v>204</v>
      </c>
      <c r="E22" s="97">
        <v>4219907</v>
      </c>
      <c r="F22" s="97">
        <v>990</v>
      </c>
      <c r="G22" s="97" t="s">
        <v>251</v>
      </c>
      <c r="H22" s="30">
        <v>213500</v>
      </c>
      <c r="I22" s="57">
        <f t="shared" si="2"/>
        <v>0</v>
      </c>
      <c r="J22" s="59"/>
      <c r="K22" s="59"/>
      <c r="L22" s="59"/>
      <c r="M22" s="59"/>
      <c r="N22" s="93"/>
    </row>
    <row r="23" spans="1:14" ht="12.75">
      <c r="A23" s="103" t="s">
        <v>102</v>
      </c>
      <c r="B23" s="28" t="s">
        <v>103</v>
      </c>
      <c r="C23" s="96" t="s">
        <v>200</v>
      </c>
      <c r="D23" s="96" t="s">
        <v>204</v>
      </c>
      <c r="E23" s="97">
        <v>4219907</v>
      </c>
      <c r="F23" s="97">
        <v>990</v>
      </c>
      <c r="G23" s="97" t="s">
        <v>251</v>
      </c>
      <c r="H23" s="29">
        <v>220</v>
      </c>
      <c r="I23" s="57">
        <f>J23+K23+L23+N23+M23</f>
        <v>15000</v>
      </c>
      <c r="J23" s="59">
        <f>J24+J26+J27+J33+J34+J39+J25</f>
        <v>0</v>
      </c>
      <c r="K23" s="59">
        <f>K24+K26+K27+K33+K34+K39+K25</f>
        <v>0</v>
      </c>
      <c r="L23" s="59">
        <f>L24+L26+L27+L33+L34+L39+L25</f>
        <v>0</v>
      </c>
      <c r="M23" s="59">
        <f>M24+M26+M27+M33+M34+M39+M25</f>
        <v>15000</v>
      </c>
      <c r="N23" s="59">
        <f>N24+N26+N27+N33+N34+N39+N25</f>
        <v>0</v>
      </c>
    </row>
    <row r="24" spans="1:14" ht="12.75">
      <c r="A24" s="103" t="s">
        <v>104</v>
      </c>
      <c r="B24" s="28" t="s">
        <v>105</v>
      </c>
      <c r="C24" s="96" t="s">
        <v>200</v>
      </c>
      <c r="D24" s="96" t="s">
        <v>204</v>
      </c>
      <c r="E24" s="97">
        <v>4219907</v>
      </c>
      <c r="F24" s="97">
        <v>990</v>
      </c>
      <c r="G24" s="97" t="s">
        <v>251</v>
      </c>
      <c r="H24" s="30">
        <v>221500</v>
      </c>
      <c r="I24" s="57">
        <f t="shared" si="2"/>
        <v>0</v>
      </c>
      <c r="J24" s="59"/>
      <c r="K24" s="59"/>
      <c r="L24" s="59"/>
      <c r="M24" s="59"/>
      <c r="N24" s="93"/>
    </row>
    <row r="25" spans="1:14" ht="12.75">
      <c r="A25" s="103"/>
      <c r="B25" s="28" t="s">
        <v>105</v>
      </c>
      <c r="C25" s="96" t="s">
        <v>200</v>
      </c>
      <c r="D25" s="96" t="s">
        <v>204</v>
      </c>
      <c r="E25" s="97">
        <v>4219907</v>
      </c>
      <c r="F25" s="97">
        <v>990</v>
      </c>
      <c r="G25" s="97" t="s">
        <v>253</v>
      </c>
      <c r="H25" s="30">
        <v>221500</v>
      </c>
      <c r="I25" s="57">
        <f t="shared" si="2"/>
        <v>0</v>
      </c>
      <c r="J25" s="59"/>
      <c r="K25" s="59"/>
      <c r="L25" s="59"/>
      <c r="M25" s="59"/>
      <c r="N25" s="93"/>
    </row>
    <row r="26" spans="1:14" ht="12.75">
      <c r="A26" s="103" t="s">
        <v>106</v>
      </c>
      <c r="B26" s="28" t="s">
        <v>107</v>
      </c>
      <c r="C26" s="96" t="s">
        <v>200</v>
      </c>
      <c r="D26" s="96" t="s">
        <v>204</v>
      </c>
      <c r="E26" s="97">
        <v>4219907</v>
      </c>
      <c r="F26" s="97">
        <v>990</v>
      </c>
      <c r="G26" s="97" t="s">
        <v>251</v>
      </c>
      <c r="H26" s="30">
        <v>222500</v>
      </c>
      <c r="I26" s="57">
        <f t="shared" si="2"/>
        <v>0</v>
      </c>
      <c r="J26" s="59"/>
      <c r="K26" s="59"/>
      <c r="L26" s="59"/>
      <c r="M26" s="59"/>
      <c r="N26" s="93"/>
    </row>
    <row r="27" spans="1:14" ht="12.75">
      <c r="A27" s="103" t="s">
        <v>108</v>
      </c>
      <c r="B27" s="28" t="s">
        <v>109</v>
      </c>
      <c r="C27" s="96" t="s">
        <v>200</v>
      </c>
      <c r="D27" s="96" t="s">
        <v>204</v>
      </c>
      <c r="E27" s="97">
        <v>4219907</v>
      </c>
      <c r="F27" s="97">
        <v>990</v>
      </c>
      <c r="G27" s="97" t="s">
        <v>251</v>
      </c>
      <c r="H27" s="30">
        <v>223000</v>
      </c>
      <c r="I27" s="57">
        <f t="shared" si="2"/>
        <v>0</v>
      </c>
      <c r="J27" s="59">
        <f>J28+J29+J30+J31+J32</f>
        <v>0</v>
      </c>
      <c r="K27" s="59">
        <f>K28+K29+K30+K31+K32</f>
        <v>0</v>
      </c>
      <c r="L27" s="59">
        <f>L28+L29+L30+L31+L32</f>
        <v>0</v>
      </c>
      <c r="M27" s="59">
        <f>M28+M29+M30+M31+M32</f>
        <v>0</v>
      </c>
      <c r="N27" s="93">
        <f>N28+N29+N30+N31+N32</f>
        <v>0</v>
      </c>
    </row>
    <row r="28" spans="1:14" ht="12.75">
      <c r="A28" s="103" t="s">
        <v>282</v>
      </c>
      <c r="B28" s="28" t="s">
        <v>110</v>
      </c>
      <c r="C28" s="96" t="s">
        <v>200</v>
      </c>
      <c r="D28" s="96" t="s">
        <v>204</v>
      </c>
      <c r="E28" s="97">
        <v>4219907</v>
      </c>
      <c r="F28" s="97">
        <v>990</v>
      </c>
      <c r="G28" s="97" t="s">
        <v>251</v>
      </c>
      <c r="H28" s="30">
        <v>223101</v>
      </c>
      <c r="I28" s="57">
        <f t="shared" si="2"/>
        <v>0</v>
      </c>
      <c r="J28" s="59"/>
      <c r="K28" s="59"/>
      <c r="L28" s="59"/>
      <c r="M28" s="59"/>
      <c r="N28" s="93"/>
    </row>
    <row r="29" spans="1:14" ht="12.75">
      <c r="A29" s="103" t="s">
        <v>283</v>
      </c>
      <c r="B29" s="28" t="s">
        <v>111</v>
      </c>
      <c r="C29" s="96" t="s">
        <v>200</v>
      </c>
      <c r="D29" s="96" t="s">
        <v>204</v>
      </c>
      <c r="E29" s="97">
        <v>4219907</v>
      </c>
      <c r="F29" s="97">
        <v>990</v>
      </c>
      <c r="G29" s="97" t="s">
        <v>251</v>
      </c>
      <c r="H29" s="30">
        <v>223102</v>
      </c>
      <c r="I29" s="57">
        <f t="shared" si="2"/>
        <v>0</v>
      </c>
      <c r="J29" s="59"/>
      <c r="K29" s="59"/>
      <c r="L29" s="59"/>
      <c r="M29" s="59"/>
      <c r="N29" s="93"/>
    </row>
    <row r="30" spans="1:14" ht="12.75">
      <c r="A30" s="103" t="s">
        <v>284</v>
      </c>
      <c r="B30" s="28" t="s">
        <v>112</v>
      </c>
      <c r="C30" s="96" t="s">
        <v>200</v>
      </c>
      <c r="D30" s="96" t="s">
        <v>204</v>
      </c>
      <c r="E30" s="97">
        <v>4219907</v>
      </c>
      <c r="F30" s="97">
        <v>990</v>
      </c>
      <c r="G30" s="97" t="s">
        <v>251</v>
      </c>
      <c r="H30" s="30">
        <v>223108</v>
      </c>
      <c r="I30" s="57">
        <f t="shared" si="2"/>
        <v>0</v>
      </c>
      <c r="J30" s="59"/>
      <c r="K30" s="59"/>
      <c r="L30" s="59"/>
      <c r="M30" s="59"/>
      <c r="N30" s="93"/>
    </row>
    <row r="31" spans="1:14" ht="12.75">
      <c r="A31" s="103" t="s">
        <v>285</v>
      </c>
      <c r="B31" s="28" t="s">
        <v>113</v>
      </c>
      <c r="C31" s="96" t="s">
        <v>200</v>
      </c>
      <c r="D31" s="96" t="s">
        <v>204</v>
      </c>
      <c r="E31" s="97">
        <v>4219907</v>
      </c>
      <c r="F31" s="97">
        <v>990</v>
      </c>
      <c r="G31" s="97" t="s">
        <v>251</v>
      </c>
      <c r="H31" s="30">
        <v>223110</v>
      </c>
      <c r="I31" s="57">
        <f t="shared" si="2"/>
        <v>0</v>
      </c>
      <c r="J31" s="59"/>
      <c r="K31" s="59"/>
      <c r="L31" s="59"/>
      <c r="M31" s="59"/>
      <c r="N31" s="93"/>
    </row>
    <row r="32" spans="1:14" ht="12.75">
      <c r="A32" s="103" t="s">
        <v>286</v>
      </c>
      <c r="B32" s="28" t="s">
        <v>114</v>
      </c>
      <c r="C32" s="96" t="s">
        <v>200</v>
      </c>
      <c r="D32" s="96" t="s">
        <v>204</v>
      </c>
      <c r="E32" s="97">
        <v>4219907</v>
      </c>
      <c r="F32" s="97">
        <v>990</v>
      </c>
      <c r="G32" s="97" t="s">
        <v>251</v>
      </c>
      <c r="H32" s="30">
        <v>223700</v>
      </c>
      <c r="I32" s="57">
        <f t="shared" si="2"/>
        <v>0</v>
      </c>
      <c r="J32" s="59"/>
      <c r="K32" s="59"/>
      <c r="L32" s="59"/>
      <c r="M32" s="59"/>
      <c r="N32" s="93"/>
    </row>
    <row r="33" spans="1:14" ht="15" customHeight="1">
      <c r="A33" s="103" t="s">
        <v>115</v>
      </c>
      <c r="B33" s="28" t="s">
        <v>116</v>
      </c>
      <c r="C33" s="96" t="s">
        <v>200</v>
      </c>
      <c r="D33" s="96" t="s">
        <v>204</v>
      </c>
      <c r="E33" s="97">
        <v>4219907</v>
      </c>
      <c r="F33" s="97">
        <v>990</v>
      </c>
      <c r="G33" s="97" t="s">
        <v>251</v>
      </c>
      <c r="H33" s="30">
        <v>224700</v>
      </c>
      <c r="I33" s="57">
        <f t="shared" si="2"/>
        <v>0</v>
      </c>
      <c r="J33" s="59"/>
      <c r="K33" s="59"/>
      <c r="L33" s="59"/>
      <c r="M33" s="59"/>
      <c r="N33" s="93"/>
    </row>
    <row r="34" spans="1:14" ht="14.25" customHeight="1">
      <c r="A34" s="103" t="s">
        <v>117</v>
      </c>
      <c r="B34" s="28" t="s">
        <v>118</v>
      </c>
      <c r="C34" s="96" t="s">
        <v>200</v>
      </c>
      <c r="D34" s="96" t="s">
        <v>204</v>
      </c>
      <c r="E34" s="97">
        <v>4219907</v>
      </c>
      <c r="F34" s="97">
        <v>990</v>
      </c>
      <c r="G34" s="97" t="s">
        <v>251</v>
      </c>
      <c r="H34" s="30">
        <v>225000</v>
      </c>
      <c r="I34" s="57">
        <f t="shared" si="2"/>
        <v>0</v>
      </c>
      <c r="J34" s="59">
        <f>J35+J37+J36+J38</f>
        <v>0</v>
      </c>
      <c r="K34" s="59">
        <f>K35+K36+K38</f>
        <v>0</v>
      </c>
      <c r="L34" s="59">
        <f>L35+L37+L36+L38</f>
        <v>0</v>
      </c>
      <c r="M34" s="59">
        <f>M35+M37+M36+M38</f>
        <v>0</v>
      </c>
      <c r="N34" s="59">
        <f>N35+N37+N36+N38</f>
        <v>0</v>
      </c>
    </row>
    <row r="35" spans="1:14" ht="12.75">
      <c r="A35" s="103" t="s">
        <v>119</v>
      </c>
      <c r="B35" s="28" t="s">
        <v>120</v>
      </c>
      <c r="C35" s="96" t="s">
        <v>200</v>
      </c>
      <c r="D35" s="96" t="s">
        <v>204</v>
      </c>
      <c r="E35" s="97">
        <v>4219907</v>
      </c>
      <c r="F35" s="97">
        <v>990</v>
      </c>
      <c r="G35" s="97" t="s">
        <v>251</v>
      </c>
      <c r="H35" s="30">
        <v>225218</v>
      </c>
      <c r="I35" s="57">
        <f t="shared" si="2"/>
        <v>0</v>
      </c>
      <c r="J35" s="139"/>
      <c r="K35" s="139"/>
      <c r="L35" s="139"/>
      <c r="M35" s="139"/>
      <c r="N35" s="140"/>
    </row>
    <row r="36" spans="1:14" ht="12.75">
      <c r="A36" s="103"/>
      <c r="B36" s="28" t="s">
        <v>120</v>
      </c>
      <c r="C36" s="96" t="s">
        <v>200</v>
      </c>
      <c r="D36" s="96" t="s">
        <v>204</v>
      </c>
      <c r="E36" s="97">
        <v>4219907</v>
      </c>
      <c r="F36" s="97">
        <v>990</v>
      </c>
      <c r="G36" s="97" t="s">
        <v>253</v>
      </c>
      <c r="H36" s="30">
        <v>225218</v>
      </c>
      <c r="I36" s="57">
        <f>J36+K36+L36+N36+M36</f>
        <v>0</v>
      </c>
      <c r="J36" s="139"/>
      <c r="K36" s="139"/>
      <c r="L36" s="139"/>
      <c r="M36" s="139"/>
      <c r="N36" s="140"/>
    </row>
    <row r="37" spans="1:14" ht="12.75">
      <c r="A37" s="103" t="s">
        <v>121</v>
      </c>
      <c r="B37" s="28" t="s">
        <v>122</v>
      </c>
      <c r="C37" s="96" t="s">
        <v>200</v>
      </c>
      <c r="D37" s="96" t="s">
        <v>204</v>
      </c>
      <c r="E37" s="97">
        <v>4219907</v>
      </c>
      <c r="F37" s="97">
        <v>990</v>
      </c>
      <c r="G37" s="97" t="s">
        <v>251</v>
      </c>
      <c r="H37" s="30">
        <v>225319</v>
      </c>
      <c r="I37" s="57">
        <f>L37+N37+M37</f>
        <v>0</v>
      </c>
      <c r="J37" s="139"/>
      <c r="K37" s="139" t="s">
        <v>322</v>
      </c>
      <c r="L37" s="139"/>
      <c r="M37" s="139"/>
      <c r="N37" s="140"/>
    </row>
    <row r="38" spans="1:14" ht="25.5">
      <c r="A38" s="103" t="s">
        <v>123</v>
      </c>
      <c r="B38" s="28" t="s">
        <v>124</v>
      </c>
      <c r="C38" s="96" t="s">
        <v>200</v>
      </c>
      <c r="D38" s="96" t="s">
        <v>204</v>
      </c>
      <c r="E38" s="97">
        <v>4219907</v>
      </c>
      <c r="F38" s="97">
        <v>990</v>
      </c>
      <c r="G38" s="97" t="s">
        <v>251</v>
      </c>
      <c r="H38" s="30">
        <v>225700</v>
      </c>
      <c r="I38" s="57">
        <f t="shared" si="2"/>
        <v>0</v>
      </c>
      <c r="J38" s="139"/>
      <c r="K38" s="139"/>
      <c r="L38" s="139"/>
      <c r="M38" s="139"/>
      <c r="N38" s="140"/>
    </row>
    <row r="39" spans="1:14" ht="12.75">
      <c r="A39" s="103" t="s">
        <v>125</v>
      </c>
      <c r="B39" s="28" t="s">
        <v>126</v>
      </c>
      <c r="C39" s="96" t="s">
        <v>200</v>
      </c>
      <c r="D39" s="96" t="s">
        <v>204</v>
      </c>
      <c r="E39" s="97">
        <v>4219907</v>
      </c>
      <c r="F39" s="97">
        <v>990</v>
      </c>
      <c r="G39" s="97" t="s">
        <v>251</v>
      </c>
      <c r="H39" s="29">
        <v>226</v>
      </c>
      <c r="I39" s="57">
        <f t="shared" si="2"/>
        <v>15000</v>
      </c>
      <c r="J39" s="59">
        <f>J40+J42+J43+J41</f>
        <v>0</v>
      </c>
      <c r="K39" s="59">
        <f>K40+K42+K43+K41</f>
        <v>0</v>
      </c>
      <c r="L39" s="59">
        <f>L40+L42+L43+L41+L44</f>
        <v>0</v>
      </c>
      <c r="M39" s="59">
        <f>M40+M42+M43+M41</f>
        <v>15000</v>
      </c>
      <c r="N39" s="59">
        <f>N40+N42+N43+N41</f>
        <v>0</v>
      </c>
    </row>
    <row r="40" spans="1:14" ht="25.5">
      <c r="A40" s="103" t="s">
        <v>127</v>
      </c>
      <c r="B40" s="28" t="s">
        <v>128</v>
      </c>
      <c r="C40" s="96" t="s">
        <v>200</v>
      </c>
      <c r="D40" s="96" t="s">
        <v>204</v>
      </c>
      <c r="E40" s="97">
        <v>4219907</v>
      </c>
      <c r="F40" s="97">
        <v>990</v>
      </c>
      <c r="G40" s="97" t="s">
        <v>251</v>
      </c>
      <c r="H40" s="30">
        <v>226123</v>
      </c>
      <c r="I40" s="57">
        <f t="shared" si="2"/>
        <v>0</v>
      </c>
      <c r="J40" s="59"/>
      <c r="K40" s="59"/>
      <c r="L40" s="59"/>
      <c r="M40" s="59"/>
      <c r="N40" s="93"/>
    </row>
    <row r="41" spans="1:14" ht="25.5">
      <c r="A41" s="137" t="s">
        <v>129</v>
      </c>
      <c r="B41" s="28" t="s">
        <v>223</v>
      </c>
      <c r="C41" s="96" t="s">
        <v>200</v>
      </c>
      <c r="D41" s="96" t="s">
        <v>204</v>
      </c>
      <c r="E41" s="97">
        <v>4219907</v>
      </c>
      <c r="F41" s="97">
        <v>990</v>
      </c>
      <c r="G41" s="97" t="s">
        <v>251</v>
      </c>
      <c r="H41" s="30">
        <v>226128</v>
      </c>
      <c r="I41" s="57">
        <f t="shared" si="2"/>
        <v>0</v>
      </c>
      <c r="J41" s="59"/>
      <c r="K41" s="59"/>
      <c r="L41" s="59"/>
      <c r="M41" s="59"/>
      <c r="N41" s="93"/>
    </row>
    <row r="42" spans="1:14" ht="12.75">
      <c r="A42" s="103" t="s">
        <v>131</v>
      </c>
      <c r="B42" s="28" t="s">
        <v>130</v>
      </c>
      <c r="C42" s="96" t="s">
        <v>200</v>
      </c>
      <c r="D42" s="96" t="s">
        <v>204</v>
      </c>
      <c r="E42" s="97">
        <v>4219907</v>
      </c>
      <c r="F42" s="97">
        <v>990</v>
      </c>
      <c r="G42" s="97" t="s">
        <v>251</v>
      </c>
      <c r="H42" s="30">
        <v>226144</v>
      </c>
      <c r="I42" s="57">
        <f t="shared" si="2"/>
        <v>0</v>
      </c>
      <c r="J42" s="59"/>
      <c r="K42" s="59"/>
      <c r="L42" s="59"/>
      <c r="M42" s="59"/>
      <c r="N42" s="93"/>
    </row>
    <row r="43" spans="1:14" ht="12.75">
      <c r="A43" s="103" t="s">
        <v>323</v>
      </c>
      <c r="B43" s="28" t="s">
        <v>132</v>
      </c>
      <c r="C43" s="96" t="s">
        <v>200</v>
      </c>
      <c r="D43" s="96" t="s">
        <v>204</v>
      </c>
      <c r="E43" s="97">
        <v>4219907</v>
      </c>
      <c r="F43" s="97">
        <v>990</v>
      </c>
      <c r="G43" s="97" t="s">
        <v>251</v>
      </c>
      <c r="H43" s="30">
        <v>226700</v>
      </c>
      <c r="I43" s="57">
        <f t="shared" si="2"/>
        <v>15000</v>
      </c>
      <c r="J43" s="59"/>
      <c r="K43" s="59"/>
      <c r="L43" s="59"/>
      <c r="M43" s="59">
        <v>15000</v>
      </c>
      <c r="N43" s="93"/>
    </row>
    <row r="44" spans="1:14" ht="12.75">
      <c r="A44" s="103"/>
      <c r="B44" s="28" t="s">
        <v>132</v>
      </c>
      <c r="C44" s="96" t="s">
        <v>200</v>
      </c>
      <c r="D44" s="96" t="s">
        <v>204</v>
      </c>
      <c r="E44" s="97">
        <v>4219907</v>
      </c>
      <c r="F44" s="97">
        <v>990</v>
      </c>
      <c r="G44" s="97" t="s">
        <v>253</v>
      </c>
      <c r="H44" s="30">
        <v>226700</v>
      </c>
      <c r="I44" s="57">
        <f t="shared" si="2"/>
        <v>0</v>
      </c>
      <c r="J44" s="59"/>
      <c r="K44" s="59"/>
      <c r="L44" s="59"/>
      <c r="M44" s="59"/>
      <c r="N44" s="93"/>
    </row>
    <row r="45" spans="1:14" ht="25.5">
      <c r="A45" s="103" t="s">
        <v>209</v>
      </c>
      <c r="B45" s="28" t="s">
        <v>134</v>
      </c>
      <c r="C45" s="96" t="s">
        <v>200</v>
      </c>
      <c r="D45" s="96" t="s">
        <v>204</v>
      </c>
      <c r="E45" s="97">
        <v>4219907</v>
      </c>
      <c r="F45" s="97">
        <v>990</v>
      </c>
      <c r="G45" s="97" t="s">
        <v>251</v>
      </c>
      <c r="H45" s="29">
        <v>240</v>
      </c>
      <c r="I45" s="57">
        <f t="shared" si="2"/>
        <v>0</v>
      </c>
      <c r="J45" s="59">
        <f>J46</f>
        <v>0</v>
      </c>
      <c r="K45" s="59">
        <f>K46</f>
        <v>0</v>
      </c>
      <c r="L45" s="59">
        <f>L46</f>
        <v>0</v>
      </c>
      <c r="M45" s="59">
        <f>M46</f>
        <v>0</v>
      </c>
      <c r="N45" s="93">
        <f>N46</f>
        <v>0</v>
      </c>
    </row>
    <row r="46" spans="1:14" ht="38.25">
      <c r="A46" s="103" t="s">
        <v>210</v>
      </c>
      <c r="B46" s="28" t="s">
        <v>231</v>
      </c>
      <c r="C46" s="96" t="s">
        <v>200</v>
      </c>
      <c r="D46" s="96" t="s">
        <v>204</v>
      </c>
      <c r="E46" s="97">
        <v>4219907</v>
      </c>
      <c r="F46" s="97">
        <v>990</v>
      </c>
      <c r="G46" s="97" t="s">
        <v>251</v>
      </c>
      <c r="H46" s="29">
        <v>241</v>
      </c>
      <c r="I46" s="57">
        <f t="shared" si="2"/>
        <v>0</v>
      </c>
      <c r="J46" s="59"/>
      <c r="K46" s="59"/>
      <c r="L46" s="59"/>
      <c r="M46" s="59"/>
      <c r="N46" s="93"/>
    </row>
    <row r="47" spans="1:14" ht="15" customHeight="1">
      <c r="A47" s="103" t="s">
        <v>137</v>
      </c>
      <c r="B47" s="28" t="s">
        <v>138</v>
      </c>
      <c r="C47" s="96" t="s">
        <v>200</v>
      </c>
      <c r="D47" s="96" t="s">
        <v>204</v>
      </c>
      <c r="E47" s="97">
        <v>4219907</v>
      </c>
      <c r="F47" s="97">
        <v>990</v>
      </c>
      <c r="G47" s="97" t="s">
        <v>251</v>
      </c>
      <c r="H47" s="29">
        <v>260</v>
      </c>
      <c r="I47" s="57">
        <f t="shared" si="2"/>
        <v>0</v>
      </c>
      <c r="J47" s="59">
        <f>J48</f>
        <v>0</v>
      </c>
      <c r="K47" s="59">
        <f>K48</f>
        <v>0</v>
      </c>
      <c r="L47" s="59">
        <f>L48</f>
        <v>0</v>
      </c>
      <c r="M47" s="59">
        <f>M48</f>
        <v>0</v>
      </c>
      <c r="N47" s="93">
        <f>N48</f>
        <v>0</v>
      </c>
    </row>
    <row r="48" spans="1:14" ht="15.75" customHeight="1">
      <c r="A48" s="103" t="s">
        <v>139</v>
      </c>
      <c r="B48" s="28" t="s">
        <v>140</v>
      </c>
      <c r="C48" s="96" t="s">
        <v>200</v>
      </c>
      <c r="D48" s="96" t="s">
        <v>204</v>
      </c>
      <c r="E48" s="97">
        <v>4219907</v>
      </c>
      <c r="F48" s="97">
        <v>990</v>
      </c>
      <c r="G48" s="97" t="s">
        <v>251</v>
      </c>
      <c r="H48" s="29">
        <v>262</v>
      </c>
      <c r="I48" s="57">
        <f t="shared" si="2"/>
        <v>0</v>
      </c>
      <c r="J48" s="59"/>
      <c r="K48" s="59"/>
      <c r="L48" s="59"/>
      <c r="M48" s="59"/>
      <c r="N48" s="93"/>
    </row>
    <row r="49" spans="1:14" ht="12.75">
      <c r="A49" s="103"/>
      <c r="B49" s="28" t="s">
        <v>254</v>
      </c>
      <c r="C49" s="96" t="s">
        <v>200</v>
      </c>
      <c r="D49" s="96" t="s">
        <v>204</v>
      </c>
      <c r="E49" s="97">
        <v>4219907</v>
      </c>
      <c r="F49" s="97">
        <v>990</v>
      </c>
      <c r="G49" s="97" t="s">
        <v>251</v>
      </c>
      <c r="H49" s="30">
        <v>290291</v>
      </c>
      <c r="I49" s="57">
        <f t="shared" si="2"/>
        <v>0</v>
      </c>
      <c r="J49" s="59"/>
      <c r="K49" s="59"/>
      <c r="L49" s="59"/>
      <c r="M49" s="59"/>
      <c r="N49" s="93"/>
    </row>
    <row r="50" spans="1:14" ht="12.75">
      <c r="A50" s="103" t="s">
        <v>141</v>
      </c>
      <c r="B50" s="28" t="s">
        <v>142</v>
      </c>
      <c r="C50" s="96" t="s">
        <v>200</v>
      </c>
      <c r="D50" s="96" t="s">
        <v>204</v>
      </c>
      <c r="E50" s="97">
        <v>4219907</v>
      </c>
      <c r="F50" s="97">
        <v>990</v>
      </c>
      <c r="G50" s="97" t="s">
        <v>251</v>
      </c>
      <c r="H50" s="30">
        <v>290700</v>
      </c>
      <c r="I50" s="57">
        <f t="shared" si="2"/>
        <v>43741.81</v>
      </c>
      <c r="J50" s="59"/>
      <c r="K50" s="59"/>
      <c r="L50" s="59"/>
      <c r="M50" s="59">
        <v>43741.81</v>
      </c>
      <c r="N50" s="93"/>
    </row>
    <row r="51" spans="1:14" ht="12.75">
      <c r="A51" s="103"/>
      <c r="B51" s="28" t="s">
        <v>142</v>
      </c>
      <c r="C51" s="96" t="s">
        <v>200</v>
      </c>
      <c r="D51" s="96" t="s">
        <v>204</v>
      </c>
      <c r="E51" s="97">
        <v>4219907</v>
      </c>
      <c r="F51" s="97">
        <v>990</v>
      </c>
      <c r="G51" s="97" t="s">
        <v>253</v>
      </c>
      <c r="H51" s="30">
        <v>290700</v>
      </c>
      <c r="I51" s="57">
        <f t="shared" si="2"/>
        <v>0</v>
      </c>
      <c r="J51" s="59"/>
      <c r="K51" s="59"/>
      <c r="L51" s="59"/>
      <c r="M51" s="59"/>
      <c r="N51" s="93"/>
    </row>
    <row r="52" spans="1:14" ht="15" customHeight="1">
      <c r="A52" s="103" t="s">
        <v>143</v>
      </c>
      <c r="B52" s="28" t="s">
        <v>144</v>
      </c>
      <c r="C52" s="96" t="s">
        <v>200</v>
      </c>
      <c r="D52" s="96" t="s">
        <v>204</v>
      </c>
      <c r="E52" s="97">
        <v>4219907</v>
      </c>
      <c r="F52" s="97">
        <v>990</v>
      </c>
      <c r="G52" s="97" t="s">
        <v>251</v>
      </c>
      <c r="H52" s="29">
        <v>300</v>
      </c>
      <c r="I52" s="57">
        <f t="shared" si="2"/>
        <v>0</v>
      </c>
      <c r="J52" s="59">
        <f>J53+J57+J58+J59</f>
        <v>0</v>
      </c>
      <c r="K52" s="59">
        <f>K53+K57+K58+K59</f>
        <v>0</v>
      </c>
      <c r="L52" s="59">
        <f>L53+L57+L58+L59</f>
        <v>0</v>
      </c>
      <c r="M52" s="59">
        <f>M53+M57+M58+M59</f>
        <v>0</v>
      </c>
      <c r="N52" s="93">
        <f>N53+N59</f>
        <v>0</v>
      </c>
    </row>
    <row r="53" spans="1:14" ht="15" customHeight="1">
      <c r="A53" s="103" t="s">
        <v>211</v>
      </c>
      <c r="B53" s="28" t="s">
        <v>145</v>
      </c>
      <c r="C53" s="96" t="s">
        <v>200</v>
      </c>
      <c r="D53" s="96" t="s">
        <v>204</v>
      </c>
      <c r="E53" s="97">
        <v>4219907</v>
      </c>
      <c r="F53" s="97">
        <v>990</v>
      </c>
      <c r="G53" s="97" t="s">
        <v>251</v>
      </c>
      <c r="H53" s="29">
        <v>310</v>
      </c>
      <c r="I53" s="57">
        <f t="shared" si="2"/>
        <v>0</v>
      </c>
      <c r="J53" s="59">
        <f>J54+J56+J55</f>
        <v>0</v>
      </c>
      <c r="K53" s="59">
        <f>K54+K56+K55</f>
        <v>0</v>
      </c>
      <c r="L53" s="59">
        <f>L54+L56+L55</f>
        <v>0</v>
      </c>
      <c r="M53" s="59">
        <f>M54+M56+M55</f>
        <v>0</v>
      </c>
      <c r="N53" s="59">
        <f>N54+N56+N55</f>
        <v>0</v>
      </c>
    </row>
    <row r="54" spans="1:14" ht="15" customHeight="1">
      <c r="A54" s="103" t="s">
        <v>146</v>
      </c>
      <c r="B54" s="28" t="s">
        <v>147</v>
      </c>
      <c r="C54" s="96" t="s">
        <v>200</v>
      </c>
      <c r="D54" s="96" t="s">
        <v>204</v>
      </c>
      <c r="E54" s="97">
        <v>4219907</v>
      </c>
      <c r="F54" s="97">
        <v>990</v>
      </c>
      <c r="G54" s="97" t="s">
        <v>251</v>
      </c>
      <c r="H54" s="30">
        <v>310312</v>
      </c>
      <c r="I54" s="57">
        <f t="shared" si="2"/>
        <v>0</v>
      </c>
      <c r="J54" s="59"/>
      <c r="K54" s="59"/>
      <c r="L54" s="59"/>
      <c r="M54" s="59"/>
      <c r="N54" s="93"/>
    </row>
    <row r="55" spans="1:14" ht="15" customHeight="1">
      <c r="A55" s="103"/>
      <c r="B55" s="28" t="s">
        <v>147</v>
      </c>
      <c r="C55" s="96" t="s">
        <v>200</v>
      </c>
      <c r="D55" s="96" t="s">
        <v>204</v>
      </c>
      <c r="E55" s="97">
        <v>4219907</v>
      </c>
      <c r="F55" s="97">
        <v>990</v>
      </c>
      <c r="G55" s="97" t="s">
        <v>253</v>
      </c>
      <c r="H55" s="30">
        <v>310312</v>
      </c>
      <c r="I55" s="57">
        <f t="shared" si="2"/>
        <v>0</v>
      </c>
      <c r="J55" s="59"/>
      <c r="K55" s="59"/>
      <c r="L55" s="59"/>
      <c r="M55" s="59"/>
      <c r="N55" s="93"/>
    </row>
    <row r="56" spans="1:14" ht="25.5">
      <c r="A56" s="103" t="s">
        <v>148</v>
      </c>
      <c r="B56" s="28" t="s">
        <v>149</v>
      </c>
      <c r="C56" s="96" t="s">
        <v>200</v>
      </c>
      <c r="D56" s="96" t="s">
        <v>204</v>
      </c>
      <c r="E56" s="97">
        <v>4219907</v>
      </c>
      <c r="F56" s="97">
        <v>990</v>
      </c>
      <c r="G56" s="97" t="s">
        <v>251</v>
      </c>
      <c r="H56" s="30">
        <v>310700</v>
      </c>
      <c r="I56" s="57">
        <f t="shared" si="2"/>
        <v>0</v>
      </c>
      <c r="J56" s="59"/>
      <c r="K56" s="59"/>
      <c r="L56" s="59"/>
      <c r="M56" s="59"/>
      <c r="N56" s="93"/>
    </row>
    <row r="57" spans="1:14" ht="25.5">
      <c r="A57" s="103" t="s">
        <v>150</v>
      </c>
      <c r="B57" s="28" t="s">
        <v>151</v>
      </c>
      <c r="C57" s="96" t="s">
        <v>200</v>
      </c>
      <c r="D57" s="96" t="s">
        <v>204</v>
      </c>
      <c r="E57" s="97">
        <v>4219907</v>
      </c>
      <c r="F57" s="97">
        <v>990</v>
      </c>
      <c r="G57" s="97" t="s">
        <v>251</v>
      </c>
      <c r="H57" s="29">
        <v>320</v>
      </c>
      <c r="I57" s="57">
        <f t="shared" si="2"/>
        <v>0</v>
      </c>
      <c r="J57" s="59"/>
      <c r="K57" s="59"/>
      <c r="L57" s="59"/>
      <c r="M57" s="59"/>
      <c r="N57" s="93"/>
    </row>
    <row r="58" spans="1:14" ht="25.5">
      <c r="A58" s="103" t="s">
        <v>152</v>
      </c>
      <c r="B58" s="28" t="s">
        <v>153</v>
      </c>
      <c r="C58" s="96" t="s">
        <v>200</v>
      </c>
      <c r="D58" s="96" t="s">
        <v>204</v>
      </c>
      <c r="E58" s="97">
        <v>4219907</v>
      </c>
      <c r="F58" s="97">
        <v>990</v>
      </c>
      <c r="G58" s="97" t="s">
        <v>251</v>
      </c>
      <c r="H58" s="29">
        <v>330</v>
      </c>
      <c r="I58" s="57">
        <f t="shared" si="2"/>
        <v>0</v>
      </c>
      <c r="J58" s="59"/>
      <c r="K58" s="59"/>
      <c r="L58" s="59"/>
      <c r="M58" s="59"/>
      <c r="N58" s="93"/>
    </row>
    <row r="59" spans="1:14" ht="23.25" customHeight="1">
      <c r="A59" s="103" t="s">
        <v>154</v>
      </c>
      <c r="B59" s="28" t="s">
        <v>155</v>
      </c>
      <c r="C59" s="96" t="s">
        <v>200</v>
      </c>
      <c r="D59" s="96" t="s">
        <v>204</v>
      </c>
      <c r="E59" s="97">
        <v>4219907</v>
      </c>
      <c r="F59" s="97">
        <v>990</v>
      </c>
      <c r="G59" s="97" t="s">
        <v>251</v>
      </c>
      <c r="H59" s="30">
        <v>340000</v>
      </c>
      <c r="I59" s="57">
        <f t="shared" si="2"/>
        <v>0</v>
      </c>
      <c r="J59" s="59">
        <f>J60+J62+J63+J64+J61+J65</f>
        <v>0</v>
      </c>
      <c r="K59" s="59">
        <f>K60+K62+K63+K64+K61+K65</f>
        <v>0</v>
      </c>
      <c r="L59" s="59">
        <f>L60+L62+L63+L64+L61+L65</f>
        <v>0</v>
      </c>
      <c r="M59" s="59">
        <f>M60+M62+M63+M64+M61+M65</f>
        <v>0</v>
      </c>
      <c r="N59" s="59">
        <f>N60+N62+N63+N64+N61+N65</f>
        <v>0</v>
      </c>
    </row>
    <row r="60" spans="1:14" ht="12.75">
      <c r="A60" s="103" t="s">
        <v>156</v>
      </c>
      <c r="B60" s="28" t="s">
        <v>157</v>
      </c>
      <c r="C60" s="96" t="s">
        <v>200</v>
      </c>
      <c r="D60" s="96" t="s">
        <v>204</v>
      </c>
      <c r="E60" s="97">
        <v>4219907</v>
      </c>
      <c r="F60" s="97">
        <v>990</v>
      </c>
      <c r="G60" s="97" t="s">
        <v>251</v>
      </c>
      <c r="H60" s="30">
        <v>340160</v>
      </c>
      <c r="I60" s="57">
        <f t="shared" si="2"/>
        <v>0</v>
      </c>
      <c r="J60" s="59"/>
      <c r="K60" s="59"/>
      <c r="L60" s="59"/>
      <c r="M60" s="59"/>
      <c r="N60" s="59"/>
    </row>
    <row r="61" spans="1:14" ht="12.75">
      <c r="A61" s="103" t="s">
        <v>158</v>
      </c>
      <c r="B61" s="28" t="s">
        <v>255</v>
      </c>
      <c r="C61" s="96" t="s">
        <v>200</v>
      </c>
      <c r="D61" s="96" t="s">
        <v>204</v>
      </c>
      <c r="E61" s="97">
        <v>4219907</v>
      </c>
      <c r="F61" s="97">
        <v>990</v>
      </c>
      <c r="G61" s="97" t="s">
        <v>251</v>
      </c>
      <c r="H61" s="30">
        <v>340341</v>
      </c>
      <c r="I61" s="57">
        <f t="shared" si="2"/>
        <v>0</v>
      </c>
      <c r="J61" s="59"/>
      <c r="K61" s="59"/>
      <c r="L61" s="59"/>
      <c r="M61" s="59"/>
      <c r="N61" s="93"/>
    </row>
    <row r="62" spans="1:14" ht="12.75">
      <c r="A62" s="103" t="s">
        <v>160</v>
      </c>
      <c r="B62" s="28" t="s">
        <v>159</v>
      </c>
      <c r="C62" s="96" t="s">
        <v>200</v>
      </c>
      <c r="D62" s="96" t="s">
        <v>204</v>
      </c>
      <c r="E62" s="97">
        <v>4219907</v>
      </c>
      <c r="F62" s="97">
        <v>990</v>
      </c>
      <c r="G62" s="97" t="s">
        <v>251</v>
      </c>
      <c r="H62" s="30">
        <v>340343</v>
      </c>
      <c r="I62" s="57">
        <f t="shared" si="2"/>
        <v>0</v>
      </c>
      <c r="J62" s="59"/>
      <c r="K62" s="59"/>
      <c r="L62" s="59"/>
      <c r="M62" s="59"/>
      <c r="N62" s="93"/>
    </row>
    <row r="63" spans="1:14" ht="12.75">
      <c r="A63" s="103" t="s">
        <v>162</v>
      </c>
      <c r="B63" s="28" t="s">
        <v>161</v>
      </c>
      <c r="C63" s="96" t="s">
        <v>200</v>
      </c>
      <c r="D63" s="96" t="s">
        <v>204</v>
      </c>
      <c r="E63" s="97">
        <v>4219907</v>
      </c>
      <c r="F63" s="97">
        <v>990</v>
      </c>
      <c r="G63" s="97" t="s">
        <v>251</v>
      </c>
      <c r="H63" s="30">
        <v>340346</v>
      </c>
      <c r="I63" s="57">
        <f t="shared" si="2"/>
        <v>0</v>
      </c>
      <c r="J63" s="59"/>
      <c r="K63" s="59"/>
      <c r="L63" s="59"/>
      <c r="M63" s="59"/>
      <c r="N63" s="93"/>
    </row>
    <row r="64" spans="1:14" ht="12.75">
      <c r="A64" s="103" t="s">
        <v>217</v>
      </c>
      <c r="B64" s="28" t="s">
        <v>114</v>
      </c>
      <c r="C64" s="96" t="s">
        <v>200</v>
      </c>
      <c r="D64" s="96" t="s">
        <v>204</v>
      </c>
      <c r="E64" s="97">
        <v>4219907</v>
      </c>
      <c r="F64" s="97">
        <v>990</v>
      </c>
      <c r="G64" s="97" t="s">
        <v>251</v>
      </c>
      <c r="H64" s="30">
        <v>340700</v>
      </c>
      <c r="I64" s="57">
        <f t="shared" si="2"/>
        <v>0</v>
      </c>
      <c r="J64" s="59"/>
      <c r="K64" s="59"/>
      <c r="L64" s="59"/>
      <c r="M64" s="59"/>
      <c r="N64" s="93"/>
    </row>
    <row r="65" spans="1:14" ht="12.75">
      <c r="A65" s="103"/>
      <c r="B65" s="28" t="s">
        <v>114</v>
      </c>
      <c r="C65" s="96" t="s">
        <v>200</v>
      </c>
      <c r="D65" s="96" t="s">
        <v>204</v>
      </c>
      <c r="E65" s="97">
        <v>4219907</v>
      </c>
      <c r="F65" s="97">
        <v>990</v>
      </c>
      <c r="G65" s="97" t="s">
        <v>253</v>
      </c>
      <c r="H65" s="30">
        <v>340700</v>
      </c>
      <c r="I65" s="57">
        <f t="shared" si="2"/>
        <v>0</v>
      </c>
      <c r="J65" s="59"/>
      <c r="K65" s="59"/>
      <c r="L65" s="59"/>
      <c r="M65" s="59"/>
      <c r="N65" s="93"/>
    </row>
    <row r="66" spans="1:14" ht="17.25" customHeight="1">
      <c r="A66" s="103" t="s">
        <v>224</v>
      </c>
      <c r="B66" s="28" t="s">
        <v>163</v>
      </c>
      <c r="C66" s="96"/>
      <c r="D66" s="96"/>
      <c r="E66" s="97"/>
      <c r="F66" s="97"/>
      <c r="G66" s="97"/>
      <c r="H66" s="29">
        <v>500</v>
      </c>
      <c r="I66" s="57"/>
      <c r="J66" s="59"/>
      <c r="K66" s="59"/>
      <c r="L66" s="59"/>
      <c r="M66" s="59"/>
      <c r="N66" s="93"/>
    </row>
    <row r="67" spans="1:14" ht="29.25" customHeight="1">
      <c r="A67" s="103" t="s">
        <v>164</v>
      </c>
      <c r="B67" s="28" t="s">
        <v>165</v>
      </c>
      <c r="C67" s="96"/>
      <c r="D67" s="96"/>
      <c r="E67" s="97"/>
      <c r="F67" s="97"/>
      <c r="G67" s="97"/>
      <c r="H67" s="29">
        <v>520</v>
      </c>
      <c r="I67" s="57"/>
      <c r="J67" s="59"/>
      <c r="K67" s="59"/>
      <c r="L67" s="59"/>
      <c r="M67" s="59"/>
      <c r="N67" s="93"/>
    </row>
    <row r="68" spans="1:14" ht="25.5">
      <c r="A68" s="103" t="s">
        <v>166</v>
      </c>
      <c r="B68" s="28" t="s">
        <v>167</v>
      </c>
      <c r="C68" s="96"/>
      <c r="D68" s="96"/>
      <c r="E68" s="97"/>
      <c r="F68" s="97"/>
      <c r="G68" s="97"/>
      <c r="H68" s="29">
        <v>530</v>
      </c>
      <c r="I68" s="57"/>
      <c r="J68" s="59"/>
      <c r="K68" s="59"/>
      <c r="L68" s="59"/>
      <c r="M68" s="59"/>
      <c r="N68" s="93"/>
    </row>
    <row r="69" spans="1:14" ht="25.5">
      <c r="A69" s="104" t="s">
        <v>168</v>
      </c>
      <c r="B69" s="22" t="s">
        <v>169</v>
      </c>
      <c r="C69" s="96"/>
      <c r="D69" s="96"/>
      <c r="E69" s="97"/>
      <c r="F69" s="97"/>
      <c r="G69" s="97"/>
      <c r="H69" s="29" t="s">
        <v>170</v>
      </c>
      <c r="I69" s="57"/>
      <c r="J69" s="59"/>
      <c r="K69" s="59"/>
      <c r="L69" s="59"/>
      <c r="M69" s="59"/>
      <c r="N69" s="93"/>
    </row>
    <row r="70" spans="1:14" ht="12.75">
      <c r="A70" s="104" t="s">
        <v>171</v>
      </c>
      <c r="B70" s="22" t="s">
        <v>172</v>
      </c>
      <c r="C70" s="105"/>
      <c r="D70" s="105"/>
      <c r="E70" s="106"/>
      <c r="F70" s="106"/>
      <c r="G70" s="106"/>
      <c r="H70" s="29"/>
      <c r="I70" s="57"/>
      <c r="J70" s="59"/>
      <c r="K70" s="59"/>
      <c r="L70" s="59"/>
      <c r="M70" s="59"/>
      <c r="N70" s="93"/>
    </row>
    <row r="71" spans="1:14" ht="14.25" customHeight="1" thickBot="1">
      <c r="A71" s="107" t="s">
        <v>173</v>
      </c>
      <c r="B71" s="65" t="s">
        <v>174</v>
      </c>
      <c r="C71" s="108"/>
      <c r="D71" s="108"/>
      <c r="E71" s="41"/>
      <c r="F71" s="41"/>
      <c r="G71" s="41"/>
      <c r="H71" s="68" t="s">
        <v>170</v>
      </c>
      <c r="I71" s="109"/>
      <c r="J71" s="110"/>
      <c r="K71" s="110"/>
      <c r="L71" s="110"/>
      <c r="M71" s="110"/>
      <c r="N71" s="111"/>
    </row>
    <row r="72" spans="1:14" ht="12.75">
      <c r="A72" s="181"/>
      <c r="B72" s="181"/>
      <c r="C72" s="182" t="s">
        <v>256</v>
      </c>
      <c r="D72" s="182"/>
      <c r="E72" s="182"/>
      <c r="F72" s="182"/>
      <c r="G72" s="182"/>
      <c r="H72" s="182"/>
      <c r="I72" s="35"/>
      <c r="J72" s="112"/>
      <c r="K72" s="112"/>
      <c r="L72" s="112"/>
      <c r="M72" s="112"/>
      <c r="N72" s="113"/>
    </row>
    <row r="73" spans="1:14" ht="12.75">
      <c r="A73" s="160" t="s">
        <v>257</v>
      </c>
      <c r="B73" s="160"/>
      <c r="C73" s="179"/>
      <c r="D73" s="179"/>
      <c r="E73" s="71"/>
      <c r="F73" s="180" t="s">
        <v>260</v>
      </c>
      <c r="G73" s="180"/>
      <c r="H73" s="180"/>
      <c r="I73" s="71"/>
      <c r="J73" s="112"/>
      <c r="K73" s="112"/>
      <c r="L73" s="112"/>
      <c r="M73" s="112"/>
      <c r="N73" s="114"/>
    </row>
    <row r="74" spans="1:14" ht="12.75">
      <c r="A74" s="160"/>
      <c r="B74" s="160"/>
      <c r="C74" s="177" t="s">
        <v>258</v>
      </c>
      <c r="D74" s="177"/>
      <c r="E74" s="115"/>
      <c r="F74" s="177" t="s">
        <v>259</v>
      </c>
      <c r="G74" s="177"/>
      <c r="H74" s="177"/>
      <c r="I74" s="142"/>
      <c r="J74" s="142"/>
      <c r="K74" s="112"/>
      <c r="L74" s="112"/>
      <c r="M74" s="112"/>
      <c r="N74" s="114"/>
    </row>
    <row r="75" spans="1:14" ht="12.75" customHeight="1">
      <c r="A75" s="160" t="s">
        <v>176</v>
      </c>
      <c r="B75" s="160"/>
      <c r="C75" s="179"/>
      <c r="D75" s="179"/>
      <c r="E75" s="71"/>
      <c r="F75" s="180" t="s">
        <v>263</v>
      </c>
      <c r="G75" s="180"/>
      <c r="H75" s="180"/>
      <c r="I75" s="71"/>
      <c r="J75" s="112"/>
      <c r="K75" s="112"/>
      <c r="L75" s="112"/>
      <c r="M75" s="112"/>
      <c r="N75" s="114"/>
    </row>
    <row r="76" spans="1:14" ht="12.75">
      <c r="A76" s="161"/>
      <c r="B76" s="161"/>
      <c r="C76" s="177" t="s">
        <v>258</v>
      </c>
      <c r="D76" s="177"/>
      <c r="E76" s="115"/>
      <c r="F76" s="177" t="s">
        <v>259</v>
      </c>
      <c r="G76" s="177"/>
      <c r="H76" s="177"/>
      <c r="I76" s="142"/>
      <c r="J76" s="142"/>
      <c r="K76" s="112"/>
      <c r="L76" s="112"/>
      <c r="M76" s="112"/>
      <c r="N76" s="114"/>
    </row>
    <row r="77" spans="1:14" ht="12.75">
      <c r="A77" s="178" t="s">
        <v>237</v>
      </c>
      <c r="B77" s="178"/>
      <c r="C77" s="179"/>
      <c r="D77" s="179"/>
      <c r="E77" s="71"/>
      <c r="F77" s="180" t="s">
        <v>264</v>
      </c>
      <c r="G77" s="180"/>
      <c r="H77" s="180"/>
      <c r="I77" s="71"/>
      <c r="J77" s="112"/>
      <c r="K77" s="112"/>
      <c r="L77" s="112"/>
      <c r="M77" s="112"/>
      <c r="N77" s="114"/>
    </row>
    <row r="78" spans="1:14" ht="12.75">
      <c r="A78" s="116"/>
      <c r="B78" s="116"/>
      <c r="C78" s="177" t="s">
        <v>258</v>
      </c>
      <c r="D78" s="177"/>
      <c r="E78" s="115"/>
      <c r="F78" s="177" t="s">
        <v>259</v>
      </c>
      <c r="G78" s="177"/>
      <c r="H78" s="177"/>
      <c r="I78" s="142"/>
      <c r="J78" s="142"/>
      <c r="K78" s="115"/>
      <c r="L78" s="117"/>
      <c r="M78" s="112"/>
      <c r="N78" s="114"/>
    </row>
    <row r="79" spans="1:14" ht="12.75">
      <c r="A79" s="116"/>
      <c r="B79" s="116"/>
      <c r="C79" s="115"/>
      <c r="D79" s="115"/>
      <c r="E79" s="115"/>
      <c r="F79" s="115"/>
      <c r="G79" s="115"/>
      <c r="H79" s="115"/>
      <c r="I79" s="115"/>
      <c r="J79" s="115"/>
      <c r="K79" s="115"/>
      <c r="L79" s="117"/>
      <c r="M79" s="112"/>
      <c r="N79" s="114"/>
    </row>
  </sheetData>
  <sheetProtection/>
  <mergeCells count="32">
    <mergeCell ref="A1:N1"/>
    <mergeCell ref="A2:N2"/>
    <mergeCell ref="A3:N3"/>
    <mergeCell ref="A4:N4"/>
    <mergeCell ref="A5:N5"/>
    <mergeCell ref="A6:A7"/>
    <mergeCell ref="B6:B7"/>
    <mergeCell ref="C6:H6"/>
    <mergeCell ref="I6:I7"/>
    <mergeCell ref="J6:N6"/>
    <mergeCell ref="A74:B74"/>
    <mergeCell ref="C74:D74"/>
    <mergeCell ref="F74:H74"/>
    <mergeCell ref="I74:J74"/>
    <mergeCell ref="A72:B72"/>
    <mergeCell ref="C72:H72"/>
    <mergeCell ref="A73:B73"/>
    <mergeCell ref="C73:D73"/>
    <mergeCell ref="F73:H73"/>
    <mergeCell ref="A75:B75"/>
    <mergeCell ref="C75:D75"/>
    <mergeCell ref="F75:H75"/>
    <mergeCell ref="A76:B76"/>
    <mergeCell ref="C76:D76"/>
    <mergeCell ref="F76:H76"/>
    <mergeCell ref="C78:D78"/>
    <mergeCell ref="F78:H78"/>
    <mergeCell ref="I78:J78"/>
    <mergeCell ref="I76:J76"/>
    <mergeCell ref="A77:B77"/>
    <mergeCell ref="C77:D77"/>
    <mergeCell ref="F77:H77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Школа №58</cp:lastModifiedBy>
  <cp:lastPrinted>2014-02-12T14:41:35Z</cp:lastPrinted>
  <dcterms:created xsi:type="dcterms:W3CDTF">2012-02-02T08:48:57Z</dcterms:created>
  <dcterms:modified xsi:type="dcterms:W3CDTF">2014-02-12T14:41:38Z</dcterms:modified>
  <cp:category/>
  <cp:version/>
  <cp:contentType/>
  <cp:contentStatus/>
</cp:coreProperties>
</file>